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eea1-my.sharepoint.com/personal/jeanne_vuaille_eea_europa_eu/Documents/Biodiversity/Reports/"/>
    </mc:Choice>
  </mc:AlternateContent>
  <xr:revisionPtr revIDLastSave="0" documentId="8_{762E076E-7964-4E9D-9A82-283405494D9B}" xr6:coauthVersionLast="45" xr6:coauthVersionMax="45" xr10:uidLastSave="{00000000-0000-0000-0000-000000000000}"/>
  <bookViews>
    <workbookView xWindow="-108" yWindow="-108" windowWidth="30936" windowHeight="16896" tabRatio="880" firstSheet="8" activeTab="8" xr2:uid="{00000000-000D-0000-FFFF-FFFF00000000}"/>
  </bookViews>
  <sheets>
    <sheet name="tieri 00" sheetId="1" state="hidden" r:id="rId1"/>
    <sheet name="00-06" sheetId="2" state="hidden" r:id="rId2"/>
    <sheet name="06" sheetId="3" state="hidden" r:id="rId3"/>
    <sheet name="06-12" sheetId="6" state="hidden" r:id="rId4"/>
    <sheet name="12" sheetId="4" state="hidden" r:id="rId5"/>
    <sheet name="12-18" sheetId="7" state="hidden" r:id="rId6"/>
    <sheet name="18" sheetId="5" state="hidden" r:id="rId7"/>
    <sheet name="00-18" sheetId="10" state="hidden" r:id="rId8"/>
    <sheet name="AL" sheetId="8" r:id="rId9"/>
    <sheet name="AT" sheetId="15" r:id="rId10"/>
    <sheet name="BA" sheetId="18" r:id="rId11"/>
    <sheet name="BE" sheetId="16" r:id="rId12"/>
    <sheet name="BG" sheetId="19" r:id="rId13"/>
    <sheet name="CH" sheetId="53" r:id="rId14"/>
    <sheet name="CY" sheetId="22" r:id="rId15"/>
    <sheet name="CZ" sheetId="23" r:id="rId16"/>
    <sheet name="DE" sheetId="28" r:id="rId17"/>
    <sheet name="DK" sheetId="24" r:id="rId18"/>
    <sheet name="EE" sheetId="25" r:id="rId19"/>
    <sheet name="EL" sheetId="29" r:id="rId20"/>
    <sheet name="ES" sheetId="51" r:id="rId21"/>
    <sheet name="FI" sheetId="26" r:id="rId22"/>
    <sheet name="FR" sheetId="27" r:id="rId23"/>
    <sheet name="HR" sheetId="20" r:id="rId24"/>
    <sheet name="HU" sheetId="30" r:id="rId25"/>
    <sheet name="IE" sheetId="32" r:id="rId26"/>
    <sheet name="IS" sheetId="31" r:id="rId27"/>
    <sheet name="IT" sheetId="33" r:id="rId28"/>
    <sheet name="KS" sheetId="34" r:id="rId29"/>
    <sheet name="LI" sheetId="36" r:id="rId30"/>
    <sheet name="LT" sheetId="37" r:id="rId31"/>
    <sheet name="LU" sheetId="38" r:id="rId32"/>
    <sheet name="LV" sheetId="35" r:id="rId33"/>
    <sheet name="ME" sheetId="40" r:id="rId34"/>
    <sheet name="MK" sheetId="42" r:id="rId35"/>
    <sheet name="MT" sheetId="39" r:id="rId36"/>
    <sheet name="NL" sheetId="41" r:id="rId37"/>
    <sheet name="NO" sheetId="43" r:id="rId38"/>
    <sheet name="PL" sheetId="44" r:id="rId39"/>
    <sheet name="PT" sheetId="45" r:id="rId40"/>
    <sheet name="RO" sheetId="47" r:id="rId41"/>
    <sheet name="RS" sheetId="48" r:id="rId42"/>
    <sheet name="SE" sheetId="52" r:id="rId43"/>
    <sheet name="SI" sheetId="50" r:id="rId44"/>
    <sheet name="SK" sheetId="49" r:id="rId45"/>
    <sheet name="TR" sheetId="54" r:id="rId46"/>
    <sheet name="UK" sheetId="55" r:id="rId4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2" i="18" l="1"/>
  <c r="BC14" i="18"/>
  <c r="AZ14" i="39"/>
  <c r="BB5" i="42"/>
  <c r="BB12" i="53"/>
  <c r="AU12" i="55" l="1"/>
  <c r="AV12" i="55"/>
  <c r="AW12" i="55"/>
  <c r="AX12" i="55"/>
  <c r="AY12" i="55"/>
  <c r="AZ12" i="55"/>
  <c r="BA12" i="55"/>
  <c r="BB12" i="55"/>
  <c r="BC12" i="55"/>
  <c r="AG14" i="55"/>
  <c r="AH14" i="55"/>
  <c r="AI14" i="55"/>
  <c r="AJ14" i="55"/>
  <c r="AP14" i="55" s="1"/>
  <c r="AK14" i="55"/>
  <c r="AL14" i="55"/>
  <c r="AM14" i="55"/>
  <c r="AN14" i="55"/>
  <c r="BB14" i="55" s="1"/>
  <c r="AO14" i="55"/>
  <c r="BC14" i="55" s="1"/>
  <c r="AG12" i="55"/>
  <c r="AH12" i="55"/>
  <c r="AI12" i="55"/>
  <c r="AJ12" i="55"/>
  <c r="AK12" i="55"/>
  <c r="AL12" i="55"/>
  <c r="AM12" i="55"/>
  <c r="AN12" i="55"/>
  <c r="AO12" i="55"/>
  <c r="AF12" i="55"/>
  <c r="AF14" i="55"/>
  <c r="AT12" i="55"/>
  <c r="S14" i="55"/>
  <c r="T14" i="55"/>
  <c r="U14" i="55"/>
  <c r="V14" i="55"/>
  <c r="AB14" i="55" s="1"/>
  <c r="W14" i="55"/>
  <c r="X14" i="55"/>
  <c r="Y14" i="55"/>
  <c r="AM5" i="55" s="1"/>
  <c r="Z14" i="55"/>
  <c r="AN5" i="55" s="1"/>
  <c r="AA14" i="55"/>
  <c r="S12" i="55"/>
  <c r="T12" i="55"/>
  <c r="U12" i="55"/>
  <c r="V12" i="55"/>
  <c r="W12" i="55"/>
  <c r="X12" i="55"/>
  <c r="Y12" i="55"/>
  <c r="Y13" i="55" s="1"/>
  <c r="Z12" i="55"/>
  <c r="Z13" i="55" s="1"/>
  <c r="AA12" i="55"/>
  <c r="D14" i="55"/>
  <c r="E14" i="55"/>
  <c r="T5" i="55" s="1"/>
  <c r="F14" i="55"/>
  <c r="G14" i="55"/>
  <c r="V5" i="55" s="1"/>
  <c r="H14" i="55"/>
  <c r="I14" i="55"/>
  <c r="J14" i="55"/>
  <c r="K14" i="55"/>
  <c r="L14" i="55"/>
  <c r="D12" i="55"/>
  <c r="D13" i="55" s="1"/>
  <c r="E12" i="55"/>
  <c r="F12" i="55"/>
  <c r="G12" i="55"/>
  <c r="H12" i="55"/>
  <c r="I12" i="55"/>
  <c r="I13" i="55" s="1"/>
  <c r="J12" i="55"/>
  <c r="K12" i="55"/>
  <c r="L12" i="55"/>
  <c r="D5" i="55"/>
  <c r="D6" i="55" s="1"/>
  <c r="E5" i="55"/>
  <c r="F5" i="55"/>
  <c r="G5" i="55"/>
  <c r="AX5" i="55" s="1"/>
  <c r="H5" i="55"/>
  <c r="H6" i="55" s="1"/>
  <c r="I5" i="55"/>
  <c r="J5" i="55"/>
  <c r="K5" i="55"/>
  <c r="L5" i="55"/>
  <c r="R12" i="55"/>
  <c r="R14" i="55"/>
  <c r="AF5" i="55" s="1"/>
  <c r="C14" i="55"/>
  <c r="C7" i="55" s="1"/>
  <c r="C12" i="55"/>
  <c r="C5" i="55"/>
  <c r="BA14" i="55"/>
  <c r="AW14" i="55"/>
  <c r="AZ14" i="55"/>
  <c r="AY14" i="55"/>
  <c r="AY7" i="55" s="1"/>
  <c r="AV14" i="55"/>
  <c r="AV7" i="55" s="1"/>
  <c r="AU14" i="55"/>
  <c r="AU7" i="55" s="1"/>
  <c r="AT14" i="55"/>
  <c r="AO5" i="55"/>
  <c r="W7" i="55"/>
  <c r="S7" i="55"/>
  <c r="Z5" i="55"/>
  <c r="BD12" i="55"/>
  <c r="AU13" i="55"/>
  <c r="J13" i="55"/>
  <c r="H13" i="55"/>
  <c r="F13" i="55"/>
  <c r="E13" i="55"/>
  <c r="M12" i="55"/>
  <c r="AZ7" i="55"/>
  <c r="AM7" i="55"/>
  <c r="AI7" i="55"/>
  <c r="AF7" i="55"/>
  <c r="X7" i="55"/>
  <c r="T7" i="55"/>
  <c r="R7" i="55"/>
  <c r="J7" i="55"/>
  <c r="H7" i="55"/>
  <c r="F7" i="55"/>
  <c r="D7" i="55"/>
  <c r="BC5" i="55"/>
  <c r="BA5" i="55"/>
  <c r="BA6" i="55" s="1"/>
  <c r="AY5" i="55"/>
  <c r="AY6" i="55" s="1"/>
  <c r="AW5" i="55"/>
  <c r="AU5" i="55"/>
  <c r="AU6" i="55" s="1"/>
  <c r="AL5" i="55"/>
  <c r="AL6" i="55" s="1"/>
  <c r="AI5" i="55"/>
  <c r="AI13" i="55" s="1"/>
  <c r="AH5" i="55"/>
  <c r="AH6" i="55" s="1"/>
  <c r="AA5" i="55"/>
  <c r="Y5" i="55"/>
  <c r="Y6" i="55" s="1"/>
  <c r="X5" i="55"/>
  <c r="X6" i="55" s="1"/>
  <c r="W5" i="55"/>
  <c r="W6" i="55" s="1"/>
  <c r="U5" i="55"/>
  <c r="S5" i="55"/>
  <c r="S6" i="55" s="1"/>
  <c r="S10" i="55" s="1"/>
  <c r="S11" i="55" s="1"/>
  <c r="BB5" i="55"/>
  <c r="J6" i="55"/>
  <c r="J10" i="55" s="1"/>
  <c r="J11" i="55" s="1"/>
  <c r="AZ5" i="55"/>
  <c r="AZ13" i="55" s="1"/>
  <c r="F6" i="55"/>
  <c r="F10" i="55" s="1"/>
  <c r="F11" i="55" s="1"/>
  <c r="AV5" i="55"/>
  <c r="AV13" i="55" s="1"/>
  <c r="AU12" i="54"/>
  <c r="AV12" i="54"/>
  <c r="AW12" i="54"/>
  <c r="AX12" i="54"/>
  <c r="AY12" i="54"/>
  <c r="AZ12" i="54"/>
  <c r="BA12" i="54"/>
  <c r="BB12" i="54"/>
  <c r="BC12" i="54"/>
  <c r="AG14" i="54"/>
  <c r="AH14" i="54"/>
  <c r="AI14" i="54"/>
  <c r="AJ14" i="54"/>
  <c r="AP14" i="54" s="1"/>
  <c r="AK14" i="54"/>
  <c r="AL14" i="54"/>
  <c r="AM14" i="54"/>
  <c r="AN14" i="54"/>
  <c r="AO14" i="54"/>
  <c r="BC14" i="54" s="1"/>
  <c r="AG12" i="54"/>
  <c r="AH12" i="54"/>
  <c r="AI12" i="54"/>
  <c r="AJ12" i="54"/>
  <c r="AK12" i="54"/>
  <c r="AL12" i="54"/>
  <c r="AM12" i="54"/>
  <c r="AN12" i="54"/>
  <c r="AO12" i="54"/>
  <c r="AT12" i="54"/>
  <c r="AF14" i="54"/>
  <c r="AF12" i="54"/>
  <c r="S14" i="54"/>
  <c r="AB14" i="54" s="1"/>
  <c r="T14" i="54"/>
  <c r="T7" i="54" s="1"/>
  <c r="U14" i="54"/>
  <c r="V14" i="54"/>
  <c r="AJ5" i="54" s="1"/>
  <c r="W14" i="54"/>
  <c r="X14" i="54"/>
  <c r="Y14" i="54"/>
  <c r="Z14" i="54"/>
  <c r="AN5" i="54" s="1"/>
  <c r="AA14" i="54"/>
  <c r="S12" i="54"/>
  <c r="T12" i="54"/>
  <c r="U12" i="54"/>
  <c r="V12" i="54"/>
  <c r="W12" i="54"/>
  <c r="X12" i="54"/>
  <c r="Y12" i="54"/>
  <c r="Z12" i="54"/>
  <c r="AA12" i="54"/>
  <c r="D14" i="54"/>
  <c r="E14" i="54"/>
  <c r="F14" i="54"/>
  <c r="U5" i="54" s="1"/>
  <c r="U6" i="54" s="1"/>
  <c r="G14" i="54"/>
  <c r="V5" i="54" s="1"/>
  <c r="H14" i="54"/>
  <c r="I14" i="54"/>
  <c r="J14" i="54"/>
  <c r="J7" i="54" s="1"/>
  <c r="K14" i="54"/>
  <c r="L14" i="54"/>
  <c r="D12" i="54"/>
  <c r="E12" i="54"/>
  <c r="E7" i="54" s="1"/>
  <c r="F12" i="54"/>
  <c r="G12" i="54"/>
  <c r="H12" i="54"/>
  <c r="I12" i="54"/>
  <c r="I7" i="54" s="1"/>
  <c r="J12" i="54"/>
  <c r="K12" i="54"/>
  <c r="L12" i="54"/>
  <c r="D5" i="54"/>
  <c r="AU5" i="54" s="1"/>
  <c r="E5" i="54"/>
  <c r="F5" i="54"/>
  <c r="G5" i="54"/>
  <c r="H5" i="54"/>
  <c r="I5" i="54"/>
  <c r="J5" i="54"/>
  <c r="K5" i="54"/>
  <c r="BB5" i="54" s="1"/>
  <c r="L5" i="54"/>
  <c r="BC5" i="54" s="1"/>
  <c r="R12" i="54"/>
  <c r="R14" i="54"/>
  <c r="C14" i="54"/>
  <c r="C12" i="54"/>
  <c r="C7" i="54" s="1"/>
  <c r="C5" i="54"/>
  <c r="BA14" i="54"/>
  <c r="BA7" i="54" s="1"/>
  <c r="AW14" i="54"/>
  <c r="AW7" i="54" s="1"/>
  <c r="BB14" i="54"/>
  <c r="AZ14" i="54"/>
  <c r="AY14" i="54"/>
  <c r="AY7" i="54" s="1"/>
  <c r="AV14" i="54"/>
  <c r="AV7" i="54" s="1"/>
  <c r="AU14" i="54"/>
  <c r="AU7" i="54" s="1"/>
  <c r="AT14" i="54"/>
  <c r="AO5" i="54"/>
  <c r="W7" i="54"/>
  <c r="S7" i="54"/>
  <c r="Z5" i="54"/>
  <c r="R5" i="54"/>
  <c r="BD12" i="54"/>
  <c r="W13" i="54"/>
  <c r="R13" i="54"/>
  <c r="K13" i="54"/>
  <c r="J13" i="54"/>
  <c r="I13" i="54"/>
  <c r="F13" i="54"/>
  <c r="E13" i="54"/>
  <c r="AZ7" i="54"/>
  <c r="AM7" i="54"/>
  <c r="AI7" i="54"/>
  <c r="AF7" i="54"/>
  <c r="X7" i="54"/>
  <c r="R7" i="54"/>
  <c r="H7" i="54"/>
  <c r="F7" i="54"/>
  <c r="D7" i="54"/>
  <c r="BA5" i="54"/>
  <c r="BA6" i="54" s="1"/>
  <c r="AY5" i="54"/>
  <c r="AY6" i="54" s="1"/>
  <c r="AW5" i="54"/>
  <c r="AW6" i="54" s="1"/>
  <c r="AW10" i="54" s="1"/>
  <c r="AW11" i="54" s="1"/>
  <c r="AM5" i="54"/>
  <c r="AM13" i="54" s="1"/>
  <c r="AL5" i="54"/>
  <c r="AL6" i="54" s="1"/>
  <c r="AI5" i="54"/>
  <c r="AI13" i="54" s="1"/>
  <c r="AH5" i="54"/>
  <c r="AH6" i="54" s="1"/>
  <c r="AF5" i="54"/>
  <c r="AF13" i="54" s="1"/>
  <c r="AA5" i="54"/>
  <c r="X5" i="54"/>
  <c r="X13" i="54" s="1"/>
  <c r="W5" i="54"/>
  <c r="W6" i="54" s="1"/>
  <c r="W10" i="54" s="1"/>
  <c r="W11" i="54" s="1"/>
  <c r="T5" i="54"/>
  <c r="T13" i="54" s="1"/>
  <c r="S5" i="54"/>
  <c r="S6" i="54" s="1"/>
  <c r="J6" i="54"/>
  <c r="AZ5" i="54"/>
  <c r="AZ13" i="54" s="1"/>
  <c r="H6" i="54"/>
  <c r="F6" i="54"/>
  <c r="AV5" i="54"/>
  <c r="AV13" i="54" s="1"/>
  <c r="D6" i="54"/>
  <c r="AG14" i="53"/>
  <c r="AH14" i="53"/>
  <c r="AI14" i="53"/>
  <c r="AJ14" i="53"/>
  <c r="AX14" i="53" s="1"/>
  <c r="AX7" i="53" s="1"/>
  <c r="AK14" i="53"/>
  <c r="AL14" i="53"/>
  <c r="AM14" i="53"/>
  <c r="AN14" i="53"/>
  <c r="AO14" i="53"/>
  <c r="BC14" i="53" s="1"/>
  <c r="AG12" i="53"/>
  <c r="AH12" i="53"/>
  <c r="AI12" i="53"/>
  <c r="AJ12" i="53"/>
  <c r="AK12" i="53"/>
  <c r="AK7" i="53" s="1"/>
  <c r="AL12" i="53"/>
  <c r="AM12" i="53"/>
  <c r="AM7" i="53" s="1"/>
  <c r="AN12" i="53"/>
  <c r="AO12" i="53"/>
  <c r="AF12" i="53"/>
  <c r="AF14" i="53"/>
  <c r="S14" i="53"/>
  <c r="T14" i="53"/>
  <c r="U14" i="53"/>
  <c r="V14" i="53"/>
  <c r="AB14" i="53" s="1"/>
  <c r="W14" i="53"/>
  <c r="X14" i="53"/>
  <c r="Y14" i="53"/>
  <c r="Z14" i="53"/>
  <c r="AN5" i="53" s="1"/>
  <c r="AA14" i="53"/>
  <c r="S12" i="53"/>
  <c r="T12" i="53"/>
  <c r="U12" i="53"/>
  <c r="V12" i="53"/>
  <c r="W12" i="53"/>
  <c r="X12" i="53"/>
  <c r="Y12" i="53"/>
  <c r="Z12" i="53"/>
  <c r="AA12" i="53"/>
  <c r="D14" i="53"/>
  <c r="E14" i="53"/>
  <c r="F14" i="53"/>
  <c r="G14" i="53"/>
  <c r="V5" i="53" s="1"/>
  <c r="H14" i="53"/>
  <c r="I14" i="53"/>
  <c r="J14" i="53"/>
  <c r="K14" i="53"/>
  <c r="Z5" i="53" s="1"/>
  <c r="L14" i="53"/>
  <c r="D12" i="53"/>
  <c r="D6" i="53" s="1"/>
  <c r="E12" i="53"/>
  <c r="E13" i="53" s="1"/>
  <c r="F12" i="53"/>
  <c r="G12" i="53"/>
  <c r="H12" i="53"/>
  <c r="H6" i="53" s="1"/>
  <c r="I12" i="53"/>
  <c r="I13" i="53" s="1"/>
  <c r="J12" i="53"/>
  <c r="K12" i="53"/>
  <c r="L12" i="53"/>
  <c r="D5" i="53"/>
  <c r="E5" i="53"/>
  <c r="F5" i="53"/>
  <c r="G5" i="53"/>
  <c r="H5" i="53"/>
  <c r="I5" i="53"/>
  <c r="J5" i="53"/>
  <c r="K5" i="53"/>
  <c r="L5" i="53"/>
  <c r="AU12" i="53"/>
  <c r="AV12" i="53"/>
  <c r="AW12" i="53"/>
  <c r="AX12" i="53"/>
  <c r="AY12" i="53"/>
  <c r="AZ12" i="53"/>
  <c r="BA12" i="53"/>
  <c r="BC12" i="53"/>
  <c r="R12" i="53"/>
  <c r="R14" i="53"/>
  <c r="C14" i="53"/>
  <c r="R5" i="53" s="1"/>
  <c r="R13" i="53" s="1"/>
  <c r="C12" i="53"/>
  <c r="C13" i="53" s="1"/>
  <c r="C5" i="53"/>
  <c r="AT12" i="53"/>
  <c r="BA14" i="53"/>
  <c r="BA7" i="53" s="1"/>
  <c r="AW14" i="53"/>
  <c r="AW7" i="53" s="1"/>
  <c r="BB14" i="53"/>
  <c r="AZ14" i="53"/>
  <c r="AY14" i="53"/>
  <c r="AY7" i="53" s="1"/>
  <c r="AV14" i="53"/>
  <c r="AV7" i="53" s="1"/>
  <c r="AU14" i="53"/>
  <c r="AU7" i="53" s="1"/>
  <c r="AT14" i="53"/>
  <c r="AO5" i="53"/>
  <c r="W7" i="53"/>
  <c r="S7" i="53"/>
  <c r="BD12" i="53"/>
  <c r="J13" i="53"/>
  <c r="H13" i="53"/>
  <c r="G13" i="53"/>
  <c r="F13" i="53"/>
  <c r="D13" i="53"/>
  <c r="AZ7" i="53"/>
  <c r="AI7" i="53"/>
  <c r="AG7" i="53"/>
  <c r="AF7" i="53"/>
  <c r="Y7" i="53"/>
  <c r="X7" i="53"/>
  <c r="U7" i="53"/>
  <c r="T7" i="53"/>
  <c r="R7" i="53"/>
  <c r="J7" i="53"/>
  <c r="I7" i="53"/>
  <c r="H7" i="53"/>
  <c r="F7" i="53"/>
  <c r="E7" i="53"/>
  <c r="D7" i="53"/>
  <c r="T6" i="53"/>
  <c r="C6" i="53"/>
  <c r="BC5" i="53"/>
  <c r="BA5" i="53"/>
  <c r="BA6" i="53" s="1"/>
  <c r="AY5" i="53"/>
  <c r="AY6" i="53" s="1"/>
  <c r="AW5" i="53"/>
  <c r="AW6" i="53" s="1"/>
  <c r="AW10" i="53" s="1"/>
  <c r="AW11" i="53" s="1"/>
  <c r="AU5" i="53"/>
  <c r="AU6" i="53" s="1"/>
  <c r="AM5" i="53"/>
  <c r="AL5" i="53"/>
  <c r="AL6" i="53" s="1"/>
  <c r="AI5" i="53"/>
  <c r="AI13" i="53" s="1"/>
  <c r="AH5" i="53"/>
  <c r="AH6" i="53" s="1"/>
  <c r="AF5" i="53"/>
  <c r="AF6" i="53" s="1"/>
  <c r="AA5" i="53"/>
  <c r="Y5" i="53"/>
  <c r="Y6" i="53" s="1"/>
  <c r="X5" i="53"/>
  <c r="X13" i="53" s="1"/>
  <c r="W5" i="53"/>
  <c r="W6" i="53" s="1"/>
  <c r="W10" i="53" s="1"/>
  <c r="W11" i="53" s="1"/>
  <c r="U5" i="53"/>
  <c r="U6" i="53" s="1"/>
  <c r="T5" i="53"/>
  <c r="S5" i="53"/>
  <c r="S6" i="53" s="1"/>
  <c r="BB5" i="53"/>
  <c r="J6" i="53"/>
  <c r="AZ5" i="53"/>
  <c r="AZ13" i="53" s="1"/>
  <c r="AX5" i="53"/>
  <c r="F6" i="53"/>
  <c r="AV5" i="53"/>
  <c r="AV13" i="53" s="1"/>
  <c r="AU12" i="52"/>
  <c r="AV12" i="52"/>
  <c r="AW12" i="52"/>
  <c r="AX12" i="52"/>
  <c r="AY12" i="52"/>
  <c r="AZ12" i="52"/>
  <c r="BA12" i="52"/>
  <c r="BB12" i="52"/>
  <c r="BC12" i="52"/>
  <c r="AG14" i="52"/>
  <c r="AH14" i="52"/>
  <c r="AI14" i="52"/>
  <c r="AW14" i="52" s="1"/>
  <c r="AW7" i="52" s="1"/>
  <c r="AJ14" i="52"/>
  <c r="AX14" i="52" s="1"/>
  <c r="AK14" i="52"/>
  <c r="AL14" i="52"/>
  <c r="AM14" i="52"/>
  <c r="AM7" i="52" s="1"/>
  <c r="AN14" i="52"/>
  <c r="BB14" i="52" s="1"/>
  <c r="AO14" i="52"/>
  <c r="AG12" i="52"/>
  <c r="AH12" i="52"/>
  <c r="AI12" i="52"/>
  <c r="AJ12" i="52"/>
  <c r="AK12" i="52"/>
  <c r="AL12" i="52"/>
  <c r="AM12" i="52"/>
  <c r="AN12" i="52"/>
  <c r="AO12" i="52"/>
  <c r="AF12" i="52"/>
  <c r="AF14" i="52"/>
  <c r="AT12" i="52"/>
  <c r="S14" i="52"/>
  <c r="T14" i="52"/>
  <c r="AH5" i="52" s="1"/>
  <c r="AH6" i="52" s="1"/>
  <c r="U14" i="52"/>
  <c r="V14" i="52"/>
  <c r="AB14" i="52" s="1"/>
  <c r="W14" i="52"/>
  <c r="X14" i="52"/>
  <c r="Y14" i="52"/>
  <c r="Z14" i="52"/>
  <c r="AN5" i="52" s="1"/>
  <c r="AA14" i="52"/>
  <c r="S12" i="52"/>
  <c r="T12" i="52"/>
  <c r="U12" i="52"/>
  <c r="V12" i="52"/>
  <c r="W12" i="52"/>
  <c r="X12" i="52"/>
  <c r="Y12" i="52"/>
  <c r="Z12" i="52"/>
  <c r="AA12" i="52"/>
  <c r="D14" i="52"/>
  <c r="E14" i="52"/>
  <c r="F14" i="52"/>
  <c r="G14" i="52"/>
  <c r="V5" i="52" s="1"/>
  <c r="H14" i="52"/>
  <c r="W5" i="52" s="1"/>
  <c r="W6" i="52" s="1"/>
  <c r="I14" i="52"/>
  <c r="J14" i="52"/>
  <c r="K14" i="52"/>
  <c r="Z5" i="52" s="1"/>
  <c r="L14" i="52"/>
  <c r="D12" i="52"/>
  <c r="D13" i="52" s="1"/>
  <c r="E12" i="52"/>
  <c r="F12" i="52"/>
  <c r="G12" i="52"/>
  <c r="H12" i="52"/>
  <c r="I12" i="52"/>
  <c r="J12" i="52"/>
  <c r="K12" i="52"/>
  <c r="L12" i="52"/>
  <c r="D5" i="52"/>
  <c r="E5" i="52"/>
  <c r="F5" i="52"/>
  <c r="AW5" i="52" s="1"/>
  <c r="AW6" i="52" s="1"/>
  <c r="G5" i="52"/>
  <c r="AX5" i="52" s="1"/>
  <c r="H5" i="52"/>
  <c r="I5" i="52"/>
  <c r="J5" i="52"/>
  <c r="J6" i="52" s="1"/>
  <c r="K5" i="52"/>
  <c r="BB5" i="52" s="1"/>
  <c r="L5" i="52"/>
  <c r="R12" i="52"/>
  <c r="R14" i="52"/>
  <c r="C14" i="52"/>
  <c r="C12" i="52"/>
  <c r="C7" i="52" s="1"/>
  <c r="C5" i="52"/>
  <c r="BA14" i="52"/>
  <c r="BA7" i="52" s="1"/>
  <c r="BC14" i="52"/>
  <c r="AZ14" i="52"/>
  <c r="AZ7" i="52" s="1"/>
  <c r="AY14" i="52"/>
  <c r="AY7" i="52" s="1"/>
  <c r="AV14" i="52"/>
  <c r="AU14" i="52"/>
  <c r="AU7" i="52" s="1"/>
  <c r="AT14" i="52"/>
  <c r="AO5" i="52"/>
  <c r="R5" i="52"/>
  <c r="BD12" i="52"/>
  <c r="AM13" i="52"/>
  <c r="R13" i="52"/>
  <c r="I13" i="52"/>
  <c r="H13" i="52"/>
  <c r="E13" i="52"/>
  <c r="AV7" i="52"/>
  <c r="AK7" i="52"/>
  <c r="AI7" i="52"/>
  <c r="AG7" i="52"/>
  <c r="AF7" i="52"/>
  <c r="Y7" i="52"/>
  <c r="X7" i="52"/>
  <c r="U7" i="52"/>
  <c r="R7" i="52"/>
  <c r="J7" i="52"/>
  <c r="H7" i="52"/>
  <c r="F7" i="52"/>
  <c r="D7" i="52"/>
  <c r="AF6" i="52"/>
  <c r="AF10" i="52" s="1"/>
  <c r="AF11" i="52" s="1"/>
  <c r="X6" i="52"/>
  <c r="BC5" i="52"/>
  <c r="AY5" i="52"/>
  <c r="AY6" i="52" s="1"/>
  <c r="AU5" i="52"/>
  <c r="AU6" i="52" s="1"/>
  <c r="AM5" i="52"/>
  <c r="AM6" i="52" s="1"/>
  <c r="AL5" i="52"/>
  <c r="AL6" i="52" s="1"/>
  <c r="AI5" i="52"/>
  <c r="AI6" i="52" s="1"/>
  <c r="AF5" i="52"/>
  <c r="AF13" i="52" s="1"/>
  <c r="AA5" i="52"/>
  <c r="Y5" i="52"/>
  <c r="Y6" i="52" s="1"/>
  <c r="Y10" i="52" s="1"/>
  <c r="Y11" i="52" s="1"/>
  <c r="X5" i="52"/>
  <c r="X13" i="52" s="1"/>
  <c r="U5" i="52"/>
  <c r="U6" i="52" s="1"/>
  <c r="U10" i="52" s="1"/>
  <c r="U11" i="52" s="1"/>
  <c r="T5" i="52"/>
  <c r="S5" i="52"/>
  <c r="S6" i="52" s="1"/>
  <c r="AZ5" i="52"/>
  <c r="AZ13" i="52" s="1"/>
  <c r="H6" i="52"/>
  <c r="H10" i="52" s="1"/>
  <c r="H11" i="52" s="1"/>
  <c r="AV5" i="52"/>
  <c r="AV13" i="52" s="1"/>
  <c r="D6" i="52"/>
  <c r="D14" i="51"/>
  <c r="E14" i="51"/>
  <c r="T5" i="51" s="1"/>
  <c r="T13" i="51" s="1"/>
  <c r="F14" i="51"/>
  <c r="G14" i="51"/>
  <c r="V5" i="51" s="1"/>
  <c r="H14" i="51"/>
  <c r="I14" i="51"/>
  <c r="J14" i="51"/>
  <c r="K14" i="51"/>
  <c r="Z5" i="51" s="1"/>
  <c r="L14" i="51"/>
  <c r="D12" i="51"/>
  <c r="E12" i="51"/>
  <c r="F12" i="51"/>
  <c r="G12" i="51"/>
  <c r="M12" i="51" s="1"/>
  <c r="H12" i="51"/>
  <c r="H7" i="51" s="1"/>
  <c r="I12" i="51"/>
  <c r="I13" i="51" s="1"/>
  <c r="J12" i="51"/>
  <c r="K12" i="51"/>
  <c r="L12" i="51"/>
  <c r="D5" i="51"/>
  <c r="E5" i="51"/>
  <c r="F5" i="51"/>
  <c r="G5" i="51"/>
  <c r="AX5" i="51" s="1"/>
  <c r="H5" i="51"/>
  <c r="I5" i="51"/>
  <c r="J5" i="51"/>
  <c r="K5" i="51"/>
  <c r="L5" i="51"/>
  <c r="C5" i="51"/>
  <c r="C12" i="51"/>
  <c r="C14" i="51"/>
  <c r="AU12" i="51"/>
  <c r="AV12" i="51"/>
  <c r="AW12" i="51"/>
  <c r="AX12" i="51"/>
  <c r="AY12" i="51"/>
  <c r="AZ12" i="51"/>
  <c r="BA12" i="51"/>
  <c r="BB12" i="51"/>
  <c r="BC12" i="51"/>
  <c r="AG14" i="51"/>
  <c r="AH14" i="51"/>
  <c r="AI14" i="51"/>
  <c r="AJ14" i="51"/>
  <c r="AX14" i="51" s="1"/>
  <c r="AK14" i="51"/>
  <c r="AL14" i="51"/>
  <c r="AM14" i="51"/>
  <c r="AN14" i="51"/>
  <c r="AN7" i="51" s="1"/>
  <c r="AO14" i="51"/>
  <c r="AF14" i="51"/>
  <c r="AG12" i="51"/>
  <c r="AH12" i="51"/>
  <c r="AI12" i="51"/>
  <c r="AJ12" i="51"/>
  <c r="AK12" i="51"/>
  <c r="AL12" i="51"/>
  <c r="AM12" i="51"/>
  <c r="AN12" i="51"/>
  <c r="AO12" i="51"/>
  <c r="AF12" i="51"/>
  <c r="S14" i="51"/>
  <c r="T14" i="51"/>
  <c r="U14" i="51"/>
  <c r="V14" i="51"/>
  <c r="W14" i="51"/>
  <c r="X14" i="51"/>
  <c r="Y14" i="51"/>
  <c r="Z14" i="51"/>
  <c r="AA14" i="51"/>
  <c r="S12" i="51"/>
  <c r="T12" i="51"/>
  <c r="U12" i="51"/>
  <c r="U7" i="51" s="1"/>
  <c r="V12" i="51"/>
  <c r="V7" i="51" s="1"/>
  <c r="W12" i="51"/>
  <c r="X12" i="51"/>
  <c r="Y12" i="51"/>
  <c r="Z12" i="51"/>
  <c r="Z7" i="51" s="1"/>
  <c r="AA12" i="51"/>
  <c r="R12" i="51"/>
  <c r="R14" i="51"/>
  <c r="AT12" i="51"/>
  <c r="BA14" i="51"/>
  <c r="AW14" i="51"/>
  <c r="AW7" i="51" s="1"/>
  <c r="AT14" i="51"/>
  <c r="BC14" i="51"/>
  <c r="AY14" i="51"/>
  <c r="AY7" i="51" s="1"/>
  <c r="AU14" i="51"/>
  <c r="AU7" i="51" s="1"/>
  <c r="AU8" i="51" s="1"/>
  <c r="AU9" i="51" s="1"/>
  <c r="AO5" i="51"/>
  <c r="AF13" i="51"/>
  <c r="BD12" i="51"/>
  <c r="J13" i="51"/>
  <c r="F13" i="51"/>
  <c r="E13" i="51"/>
  <c r="AK7" i="51"/>
  <c r="AG7" i="51"/>
  <c r="AF7" i="51"/>
  <c r="X7" i="51"/>
  <c r="T7" i="51"/>
  <c r="R7" i="51"/>
  <c r="J7" i="51"/>
  <c r="I7" i="51"/>
  <c r="F7" i="51"/>
  <c r="E7" i="51"/>
  <c r="D7" i="51"/>
  <c r="D6" i="51"/>
  <c r="D10" i="51" s="1"/>
  <c r="D11" i="51" s="1"/>
  <c r="BA5" i="51"/>
  <c r="AW5" i="51"/>
  <c r="AW13" i="51" s="1"/>
  <c r="AN5" i="51"/>
  <c r="AM5" i="51"/>
  <c r="AM6" i="51" s="1"/>
  <c r="AL5" i="51"/>
  <c r="AJ5" i="51"/>
  <c r="AI5" i="51"/>
  <c r="AI6" i="51" s="1"/>
  <c r="AH5" i="51"/>
  <c r="AF5" i="51"/>
  <c r="AF6" i="51" s="1"/>
  <c r="AA5" i="51"/>
  <c r="Y5" i="51"/>
  <c r="X5" i="51"/>
  <c r="X6" i="51" s="1"/>
  <c r="X10" i="51" s="1"/>
  <c r="X11" i="51" s="1"/>
  <c r="W5" i="51"/>
  <c r="W6" i="51" s="1"/>
  <c r="U5" i="51"/>
  <c r="S5" i="51"/>
  <c r="S6" i="51" s="1"/>
  <c r="BC5" i="51"/>
  <c r="J6" i="51"/>
  <c r="J10" i="51" s="1"/>
  <c r="J11" i="51" s="1"/>
  <c r="AZ5" i="51"/>
  <c r="AZ13" i="51" s="1"/>
  <c r="AY5" i="51"/>
  <c r="AY6" i="51" s="1"/>
  <c r="F6" i="51"/>
  <c r="AV5" i="51"/>
  <c r="AV6" i="51" s="1"/>
  <c r="AU5" i="51"/>
  <c r="AU6" i="51" s="1"/>
  <c r="AU12" i="50"/>
  <c r="AV12" i="50"/>
  <c r="AW12" i="50"/>
  <c r="AX12" i="50"/>
  <c r="AY12" i="50"/>
  <c r="AZ12" i="50"/>
  <c r="BA12" i="50"/>
  <c r="BB12" i="50"/>
  <c r="BC12" i="50"/>
  <c r="AG14" i="50"/>
  <c r="AH14" i="50"/>
  <c r="AI14" i="50"/>
  <c r="AJ14" i="50"/>
  <c r="AX14" i="50" s="1"/>
  <c r="AK14" i="50"/>
  <c r="AY14" i="50" s="1"/>
  <c r="AY7" i="50" s="1"/>
  <c r="AL14" i="50"/>
  <c r="AM14" i="50"/>
  <c r="AN14" i="50"/>
  <c r="BB14" i="50" s="1"/>
  <c r="AO14" i="50"/>
  <c r="AG12" i="50"/>
  <c r="AH12" i="50"/>
  <c r="AI12" i="50"/>
  <c r="AJ12" i="50"/>
  <c r="AK12" i="50"/>
  <c r="AL12" i="50"/>
  <c r="AM12" i="50"/>
  <c r="AN12" i="50"/>
  <c r="AO12" i="50"/>
  <c r="AT12" i="50"/>
  <c r="AF14" i="50"/>
  <c r="AF12" i="50"/>
  <c r="AF13" i="50" s="1"/>
  <c r="S14" i="50"/>
  <c r="T14" i="50"/>
  <c r="U14" i="50"/>
  <c r="V14" i="50"/>
  <c r="AJ5" i="50" s="1"/>
  <c r="W14" i="50"/>
  <c r="X14" i="50"/>
  <c r="AL5" i="50" s="1"/>
  <c r="Y14" i="50"/>
  <c r="Z14" i="50"/>
  <c r="AN5" i="50" s="1"/>
  <c r="AA14" i="50"/>
  <c r="S12" i="50"/>
  <c r="T12" i="50"/>
  <c r="U12" i="50"/>
  <c r="V12" i="50"/>
  <c r="W12" i="50"/>
  <c r="X12" i="50"/>
  <c r="Y12" i="50"/>
  <c r="Z12" i="50"/>
  <c r="AA12" i="50"/>
  <c r="D14" i="50"/>
  <c r="E14" i="50"/>
  <c r="F14" i="50"/>
  <c r="G14" i="50"/>
  <c r="V5" i="50" s="1"/>
  <c r="H14" i="50"/>
  <c r="I14" i="50"/>
  <c r="J14" i="50"/>
  <c r="K14" i="50"/>
  <c r="Z5" i="50" s="1"/>
  <c r="L14" i="50"/>
  <c r="D12" i="50"/>
  <c r="E12" i="50"/>
  <c r="F12" i="50"/>
  <c r="G12" i="50"/>
  <c r="G6" i="50" s="1"/>
  <c r="H12" i="50"/>
  <c r="I12" i="50"/>
  <c r="J12" i="50"/>
  <c r="K12" i="50"/>
  <c r="L12" i="50"/>
  <c r="D5" i="50"/>
  <c r="AU5" i="50" s="1"/>
  <c r="E5" i="50"/>
  <c r="F5" i="50"/>
  <c r="G5" i="50"/>
  <c r="H5" i="50"/>
  <c r="AY5" i="50" s="1"/>
  <c r="I5" i="50"/>
  <c r="J5" i="50"/>
  <c r="K5" i="50"/>
  <c r="BB5" i="50" s="1"/>
  <c r="L5" i="50"/>
  <c r="BC5" i="50" s="1"/>
  <c r="R14" i="50"/>
  <c r="R12" i="50"/>
  <c r="C5" i="50"/>
  <c r="C12" i="50"/>
  <c r="C7" i="50" s="1"/>
  <c r="C14" i="50"/>
  <c r="BA14" i="50"/>
  <c r="BA7" i="50" s="1"/>
  <c r="AW14" i="50"/>
  <c r="AW7" i="50" s="1"/>
  <c r="AT14" i="50"/>
  <c r="BC14" i="50"/>
  <c r="AM7" i="50"/>
  <c r="AI7" i="50"/>
  <c r="AU14" i="50"/>
  <c r="AU7" i="50" s="1"/>
  <c r="AO5" i="50"/>
  <c r="AZ13" i="50"/>
  <c r="X13" i="50"/>
  <c r="BD12" i="50"/>
  <c r="J13" i="50"/>
  <c r="I13" i="50"/>
  <c r="F13" i="50"/>
  <c r="E13" i="50"/>
  <c r="AK7" i="50"/>
  <c r="AG7" i="50"/>
  <c r="AF7" i="50"/>
  <c r="Y7" i="50"/>
  <c r="X7" i="50"/>
  <c r="U7" i="50"/>
  <c r="T7" i="50"/>
  <c r="J7" i="50"/>
  <c r="I7" i="50"/>
  <c r="H7" i="50"/>
  <c r="F7" i="50"/>
  <c r="E7" i="50"/>
  <c r="D7" i="50"/>
  <c r="BA6" i="50"/>
  <c r="H6" i="50"/>
  <c r="H10" i="50" s="1"/>
  <c r="H11" i="50" s="1"/>
  <c r="BA5" i="50"/>
  <c r="AZ5" i="50"/>
  <c r="AZ6" i="50" s="1"/>
  <c r="AW5" i="50"/>
  <c r="AW6" i="50" s="1"/>
  <c r="AV5" i="50"/>
  <c r="AV13" i="50" s="1"/>
  <c r="AM5" i="50"/>
  <c r="AM6" i="50" s="1"/>
  <c r="AI5" i="50"/>
  <c r="AI6" i="50" s="1"/>
  <c r="AI10" i="50" s="1"/>
  <c r="AI11" i="50" s="1"/>
  <c r="AH5" i="50"/>
  <c r="AF5" i="50"/>
  <c r="AF6" i="50" s="1"/>
  <c r="AF10" i="50" s="1"/>
  <c r="AF11" i="50" s="1"/>
  <c r="AA5" i="50"/>
  <c r="Y5" i="50"/>
  <c r="Y6" i="50" s="1"/>
  <c r="X5" i="50"/>
  <c r="X6" i="50" s="1"/>
  <c r="W5" i="50"/>
  <c r="W6" i="50" s="1"/>
  <c r="U5" i="50"/>
  <c r="U13" i="50" s="1"/>
  <c r="T5" i="50"/>
  <c r="T13" i="50" s="1"/>
  <c r="S5" i="50"/>
  <c r="J6" i="50"/>
  <c r="J10" i="50" s="1"/>
  <c r="J11" i="50" s="1"/>
  <c r="I6" i="50"/>
  <c r="F6" i="50"/>
  <c r="E6" i="50"/>
  <c r="E10" i="50" s="1"/>
  <c r="E11" i="50" s="1"/>
  <c r="AU12" i="49"/>
  <c r="AV12" i="49"/>
  <c r="AW12" i="49"/>
  <c r="AX12" i="49"/>
  <c r="AY12" i="49"/>
  <c r="AZ12" i="49"/>
  <c r="BA12" i="49"/>
  <c r="BB12" i="49"/>
  <c r="BC12" i="49"/>
  <c r="AG14" i="49"/>
  <c r="AU14" i="49" s="1"/>
  <c r="AU7" i="49" s="1"/>
  <c r="AH14" i="49"/>
  <c r="AV14" i="49" s="1"/>
  <c r="AV7" i="49" s="1"/>
  <c r="AI14" i="49"/>
  <c r="AJ14" i="49"/>
  <c r="AK14" i="49"/>
  <c r="AL14" i="49"/>
  <c r="AZ14" i="49" s="1"/>
  <c r="AZ7" i="49" s="1"/>
  <c r="AM14" i="49"/>
  <c r="AN14" i="49"/>
  <c r="AO14" i="49"/>
  <c r="BC14" i="49" s="1"/>
  <c r="AG12" i="49"/>
  <c r="AH12" i="49"/>
  <c r="AI12" i="49"/>
  <c r="AJ12" i="49"/>
  <c r="AK12" i="49"/>
  <c r="AL12" i="49"/>
  <c r="AM12" i="49"/>
  <c r="AN12" i="49"/>
  <c r="AO12" i="49"/>
  <c r="AT12" i="49"/>
  <c r="AF14" i="49"/>
  <c r="AT14" i="49" s="1"/>
  <c r="AF12" i="49"/>
  <c r="S14" i="49"/>
  <c r="T14" i="49"/>
  <c r="U14" i="49"/>
  <c r="AI5" i="49" s="1"/>
  <c r="V14" i="49"/>
  <c r="AJ5" i="49" s="1"/>
  <c r="W14" i="49"/>
  <c r="X14" i="49"/>
  <c r="Y14" i="49"/>
  <c r="AM5" i="49" s="1"/>
  <c r="Z14" i="49"/>
  <c r="AN5" i="49" s="1"/>
  <c r="AA14" i="49"/>
  <c r="S12" i="49"/>
  <c r="T12" i="49"/>
  <c r="U12" i="49"/>
  <c r="V12" i="49"/>
  <c r="W12" i="49"/>
  <c r="X12" i="49"/>
  <c r="Y12" i="49"/>
  <c r="Z12" i="49"/>
  <c r="AA12" i="49"/>
  <c r="D14" i="49"/>
  <c r="E14" i="49"/>
  <c r="F14" i="49"/>
  <c r="G14" i="49"/>
  <c r="V5" i="49" s="1"/>
  <c r="H14" i="49"/>
  <c r="I14" i="49"/>
  <c r="J14" i="49"/>
  <c r="K14" i="49"/>
  <c r="Z5" i="49" s="1"/>
  <c r="L14" i="49"/>
  <c r="D12" i="49"/>
  <c r="D13" i="49" s="1"/>
  <c r="E12" i="49"/>
  <c r="F12" i="49"/>
  <c r="G12" i="49"/>
  <c r="H12" i="49"/>
  <c r="I12" i="49"/>
  <c r="I13" i="49" s="1"/>
  <c r="J12" i="49"/>
  <c r="K12" i="49"/>
  <c r="L12" i="49"/>
  <c r="D5" i="49"/>
  <c r="E5" i="49"/>
  <c r="F5" i="49"/>
  <c r="G5" i="49"/>
  <c r="H5" i="49"/>
  <c r="I5" i="49"/>
  <c r="J5" i="49"/>
  <c r="K5" i="49"/>
  <c r="BB5" i="49" s="1"/>
  <c r="L5" i="49"/>
  <c r="R12" i="49"/>
  <c r="R14" i="49"/>
  <c r="C14" i="49"/>
  <c r="C12" i="49"/>
  <c r="C5" i="49"/>
  <c r="BA14" i="49"/>
  <c r="AW14" i="49"/>
  <c r="BB14" i="49"/>
  <c r="AY14" i="49"/>
  <c r="AY7" i="49" s="1"/>
  <c r="AX14" i="49"/>
  <c r="AO5" i="49"/>
  <c r="W7" i="49"/>
  <c r="S7" i="49"/>
  <c r="R5" i="49"/>
  <c r="T13" i="49"/>
  <c r="BD12" i="49"/>
  <c r="AP12" i="49"/>
  <c r="Y13" i="49"/>
  <c r="R13" i="49"/>
  <c r="J13" i="49"/>
  <c r="H13" i="49"/>
  <c r="F13" i="49"/>
  <c r="E13" i="49"/>
  <c r="M12" i="49"/>
  <c r="AN7" i="49"/>
  <c r="AM7" i="49"/>
  <c r="AJ7" i="49"/>
  <c r="AI7" i="49"/>
  <c r="AF7" i="49"/>
  <c r="X7" i="49"/>
  <c r="T7" i="49"/>
  <c r="J7" i="49"/>
  <c r="H7" i="49"/>
  <c r="F7" i="49"/>
  <c r="D7" i="49"/>
  <c r="C7" i="49"/>
  <c r="BC5" i="49"/>
  <c r="BA5" i="49"/>
  <c r="AY5" i="49"/>
  <c r="AY6" i="49" s="1"/>
  <c r="AW5" i="49"/>
  <c r="AW6" i="49" s="1"/>
  <c r="AU5" i="49"/>
  <c r="AU6" i="49" s="1"/>
  <c r="AL5" i="49"/>
  <c r="AH5" i="49"/>
  <c r="AH6" i="49" s="1"/>
  <c r="AF5" i="49"/>
  <c r="AA5" i="49"/>
  <c r="Y5" i="49"/>
  <c r="Y6" i="49" s="1"/>
  <c r="X5" i="49"/>
  <c r="X6" i="49" s="1"/>
  <c r="W5" i="49"/>
  <c r="U5" i="49"/>
  <c r="U6" i="49" s="1"/>
  <c r="T5" i="49"/>
  <c r="T6" i="49" s="1"/>
  <c r="S5" i="49"/>
  <c r="S6" i="49" s="1"/>
  <c r="S10" i="49" s="1"/>
  <c r="S11" i="49" s="1"/>
  <c r="J6" i="49"/>
  <c r="AZ5" i="49"/>
  <c r="AZ13" i="49" s="1"/>
  <c r="H6" i="49"/>
  <c r="F6" i="49"/>
  <c r="F10" i="49" s="1"/>
  <c r="F11" i="49" s="1"/>
  <c r="AV5" i="49"/>
  <c r="AV13" i="49" s="1"/>
  <c r="D6" i="49"/>
  <c r="D10" i="49" s="1"/>
  <c r="D11" i="49" s="1"/>
  <c r="AU12" i="48"/>
  <c r="AV12" i="48"/>
  <c r="AW12" i="48"/>
  <c r="AX12" i="48"/>
  <c r="AY12" i="48"/>
  <c r="AZ12" i="48"/>
  <c r="BA12" i="48"/>
  <c r="BB12" i="48"/>
  <c r="BC12" i="48"/>
  <c r="AG14" i="48"/>
  <c r="AH14" i="48"/>
  <c r="AI14" i="48"/>
  <c r="AJ14" i="48"/>
  <c r="AX14" i="48" s="1"/>
  <c r="AK14" i="48"/>
  <c r="AK7" i="48" s="1"/>
  <c r="AL14" i="48"/>
  <c r="AM14" i="48"/>
  <c r="AN14" i="48"/>
  <c r="BB14" i="48" s="1"/>
  <c r="AO14" i="48"/>
  <c r="BC14" i="48" s="1"/>
  <c r="AG12" i="48"/>
  <c r="AH12" i="48"/>
  <c r="AI12" i="48"/>
  <c r="AJ12" i="48"/>
  <c r="AK12" i="48"/>
  <c r="AL12" i="48"/>
  <c r="AM12" i="48"/>
  <c r="AN12" i="48"/>
  <c r="AO12" i="48"/>
  <c r="AT12" i="48"/>
  <c r="AF14" i="48"/>
  <c r="AF12" i="48"/>
  <c r="S14" i="48"/>
  <c r="T14" i="48"/>
  <c r="U14" i="48"/>
  <c r="V14" i="48"/>
  <c r="AJ5" i="48" s="1"/>
  <c r="W14" i="48"/>
  <c r="X14" i="48"/>
  <c r="Y14" i="48"/>
  <c r="Z14" i="48"/>
  <c r="Z7" i="48" s="1"/>
  <c r="AA14" i="48"/>
  <c r="S12" i="48"/>
  <c r="T12" i="48"/>
  <c r="U12" i="48"/>
  <c r="V12" i="48"/>
  <c r="W12" i="48"/>
  <c r="X12" i="48"/>
  <c r="Y12" i="48"/>
  <c r="Y7" i="48" s="1"/>
  <c r="Z12" i="48"/>
  <c r="AA12" i="48"/>
  <c r="M12" i="48"/>
  <c r="D12" i="48"/>
  <c r="E12" i="48"/>
  <c r="E7" i="48" s="1"/>
  <c r="F12" i="48"/>
  <c r="G12" i="48"/>
  <c r="H12" i="48"/>
  <c r="I12" i="48"/>
  <c r="J12" i="48"/>
  <c r="K12" i="48"/>
  <c r="L12" i="48"/>
  <c r="D14" i="48"/>
  <c r="E14" i="48"/>
  <c r="F14" i="48"/>
  <c r="G14" i="48"/>
  <c r="M14" i="48" s="1"/>
  <c r="H14" i="48"/>
  <c r="I14" i="48"/>
  <c r="J14" i="48"/>
  <c r="K14" i="48"/>
  <c r="Z5" i="48" s="1"/>
  <c r="L14" i="48"/>
  <c r="D5" i="48"/>
  <c r="AU5" i="48" s="1"/>
  <c r="AU6" i="48" s="1"/>
  <c r="E5" i="48"/>
  <c r="AV5" i="48" s="1"/>
  <c r="F5" i="48"/>
  <c r="G5" i="48"/>
  <c r="H5" i="48"/>
  <c r="AY5" i="48" s="1"/>
  <c r="AY6" i="48" s="1"/>
  <c r="I5" i="48"/>
  <c r="J5" i="48"/>
  <c r="K5" i="48"/>
  <c r="L5" i="48"/>
  <c r="BC5" i="48" s="1"/>
  <c r="R12" i="48"/>
  <c r="R14" i="48"/>
  <c r="C14" i="48"/>
  <c r="R5" i="48" s="1"/>
  <c r="C12" i="48"/>
  <c r="C5" i="48"/>
  <c r="BA14" i="48"/>
  <c r="AW14" i="48"/>
  <c r="AZ14" i="48"/>
  <c r="AZ7" i="48" s="1"/>
  <c r="AY14" i="48"/>
  <c r="AY7" i="48" s="1"/>
  <c r="AV14" i="48"/>
  <c r="AV7" i="48" s="1"/>
  <c r="AU14" i="48"/>
  <c r="AT14" i="48"/>
  <c r="AB14" i="48"/>
  <c r="BD12" i="48"/>
  <c r="J13" i="48"/>
  <c r="H13" i="48"/>
  <c r="F13" i="48"/>
  <c r="D13" i="48"/>
  <c r="AM7" i="48"/>
  <c r="AI7" i="48"/>
  <c r="AG7" i="48"/>
  <c r="AF7" i="48"/>
  <c r="X7" i="48"/>
  <c r="U7" i="48"/>
  <c r="T7" i="48"/>
  <c r="R7" i="48"/>
  <c r="J7" i="48"/>
  <c r="I7" i="48"/>
  <c r="H7" i="48"/>
  <c r="F7" i="48"/>
  <c r="D7" i="48"/>
  <c r="C7" i="48"/>
  <c r="AZ6" i="48"/>
  <c r="AI6" i="48"/>
  <c r="BA5" i="48"/>
  <c r="BA6" i="48" s="1"/>
  <c r="AZ5" i="48"/>
  <c r="AZ13" i="48" s="1"/>
  <c r="AW5" i="48"/>
  <c r="AW6" i="48" s="1"/>
  <c r="AO5" i="48"/>
  <c r="AM5" i="48"/>
  <c r="AM6" i="48" s="1"/>
  <c r="AL5" i="48"/>
  <c r="AL6" i="48" s="1"/>
  <c r="AK5" i="48"/>
  <c r="AK6" i="48" s="1"/>
  <c r="AI5" i="48"/>
  <c r="AH5" i="48"/>
  <c r="AH6" i="48" s="1"/>
  <c r="AG5" i="48"/>
  <c r="AG6" i="48" s="1"/>
  <c r="AF5" i="48"/>
  <c r="AF13" i="48" s="1"/>
  <c r="AA5" i="48"/>
  <c r="Y5" i="48"/>
  <c r="Y6" i="48" s="1"/>
  <c r="X5" i="48"/>
  <c r="X13" i="48" s="1"/>
  <c r="W5" i="48"/>
  <c r="W6" i="48" s="1"/>
  <c r="U5" i="48"/>
  <c r="U6" i="48" s="1"/>
  <c r="T5" i="48"/>
  <c r="T13" i="48" s="1"/>
  <c r="S5" i="48"/>
  <c r="S6" i="48" s="1"/>
  <c r="BB5" i="48"/>
  <c r="J6" i="48"/>
  <c r="I6" i="48"/>
  <c r="AX5" i="48"/>
  <c r="AX6" i="48" s="1"/>
  <c r="F6" i="48"/>
  <c r="E6" i="48"/>
  <c r="M5" i="48"/>
  <c r="AU12" i="47"/>
  <c r="AV12" i="47"/>
  <c r="AV6" i="47" s="1"/>
  <c r="AW12" i="47"/>
  <c r="AX12" i="47"/>
  <c r="AY12" i="47"/>
  <c r="AZ12" i="47"/>
  <c r="BA12" i="47"/>
  <c r="BB12" i="47"/>
  <c r="BC12" i="47"/>
  <c r="AG14" i="47"/>
  <c r="AH14" i="47"/>
  <c r="AI14" i="47"/>
  <c r="AJ14" i="47"/>
  <c r="AX14" i="47" s="1"/>
  <c r="AK14" i="47"/>
  <c r="AL14" i="47"/>
  <c r="AM14" i="47"/>
  <c r="AN14" i="47"/>
  <c r="AO14" i="47"/>
  <c r="AG12" i="47"/>
  <c r="AH12" i="47"/>
  <c r="AI12" i="47"/>
  <c r="AJ12" i="47"/>
  <c r="AK12" i="47"/>
  <c r="AL12" i="47"/>
  <c r="AM12" i="47"/>
  <c r="AN12" i="47"/>
  <c r="AO12" i="47"/>
  <c r="AT12" i="47"/>
  <c r="AF14" i="47"/>
  <c r="AF12" i="47"/>
  <c r="S14" i="47"/>
  <c r="T14" i="47"/>
  <c r="U14" i="47"/>
  <c r="V14" i="47"/>
  <c r="AJ5" i="47" s="1"/>
  <c r="W14" i="47"/>
  <c r="X14" i="47"/>
  <c r="Y14" i="47"/>
  <c r="Z14" i="47"/>
  <c r="Z7" i="47" s="1"/>
  <c r="AA14" i="47"/>
  <c r="S12" i="47"/>
  <c r="T12" i="47"/>
  <c r="U12" i="47"/>
  <c r="V12" i="47"/>
  <c r="W12" i="47"/>
  <c r="X12" i="47"/>
  <c r="Y12" i="47"/>
  <c r="Z12" i="47"/>
  <c r="AA12" i="47"/>
  <c r="D14" i="47"/>
  <c r="E14" i="47"/>
  <c r="F14" i="47"/>
  <c r="G14" i="47"/>
  <c r="H14" i="47"/>
  <c r="I14" i="47"/>
  <c r="J14" i="47"/>
  <c r="K14" i="47"/>
  <c r="L14" i="47"/>
  <c r="D12" i="47"/>
  <c r="E12" i="47"/>
  <c r="F12" i="47"/>
  <c r="G12" i="47"/>
  <c r="G6" i="47" s="1"/>
  <c r="H12" i="47"/>
  <c r="I12" i="47"/>
  <c r="J12" i="47"/>
  <c r="K12" i="47"/>
  <c r="K13" i="47" s="1"/>
  <c r="L12" i="47"/>
  <c r="D5" i="47"/>
  <c r="E5" i="47"/>
  <c r="F5" i="47"/>
  <c r="G5" i="47"/>
  <c r="H5" i="47"/>
  <c r="I5" i="47"/>
  <c r="J5" i="47"/>
  <c r="K5" i="47"/>
  <c r="BB5" i="47" s="1"/>
  <c r="L5" i="47"/>
  <c r="R14" i="47"/>
  <c r="R7" i="47" s="1"/>
  <c r="R12" i="47"/>
  <c r="C5" i="47"/>
  <c r="C12" i="47"/>
  <c r="C13" i="47" s="1"/>
  <c r="C14" i="47"/>
  <c r="M14" i="47" s="1"/>
  <c r="BB14" i="47"/>
  <c r="BA14" i="47"/>
  <c r="AW14" i="47"/>
  <c r="AW7" i="47" s="1"/>
  <c r="AT14" i="47"/>
  <c r="BC14" i="47"/>
  <c r="AM7" i="47"/>
  <c r="AY14" i="47"/>
  <c r="AI7" i="47"/>
  <c r="AU14" i="47"/>
  <c r="AU7" i="47" s="1"/>
  <c r="Z5" i="47"/>
  <c r="V5" i="47"/>
  <c r="AZ13" i="47"/>
  <c r="AF13" i="47"/>
  <c r="G13" i="47"/>
  <c r="BD12" i="47"/>
  <c r="AW13" i="47"/>
  <c r="J13" i="47"/>
  <c r="I13" i="47"/>
  <c r="F13" i="47"/>
  <c r="E13" i="47"/>
  <c r="BA7" i="47"/>
  <c r="AK7" i="47"/>
  <c r="AG7" i="47"/>
  <c r="AF7" i="47"/>
  <c r="Y7" i="47"/>
  <c r="X7" i="47"/>
  <c r="U7" i="47"/>
  <c r="T7" i="47"/>
  <c r="J7" i="47"/>
  <c r="I7" i="47"/>
  <c r="H7" i="47"/>
  <c r="F7" i="47"/>
  <c r="E7" i="47"/>
  <c r="D7" i="47"/>
  <c r="BA5" i="47"/>
  <c r="BA6" i="47" s="1"/>
  <c r="BA10" i="47" s="1"/>
  <c r="BA11" i="47" s="1"/>
  <c r="AZ5" i="47"/>
  <c r="AZ6" i="47" s="1"/>
  <c r="AX5" i="47"/>
  <c r="AW5" i="47"/>
  <c r="AW6" i="47" s="1"/>
  <c r="AV5" i="47"/>
  <c r="AV13" i="47" s="1"/>
  <c r="AO5" i="47"/>
  <c r="AM5" i="47"/>
  <c r="AM6" i="47" s="1"/>
  <c r="AL5" i="47"/>
  <c r="AK5" i="47"/>
  <c r="AK13" i="47" s="1"/>
  <c r="AI5" i="47"/>
  <c r="AI6" i="47" s="1"/>
  <c r="AH5" i="47"/>
  <c r="AG5" i="47"/>
  <c r="AG13" i="47" s="1"/>
  <c r="AF5" i="47"/>
  <c r="AF6" i="47" s="1"/>
  <c r="AF10" i="47" s="1"/>
  <c r="AF11" i="47" s="1"/>
  <c r="AA5" i="47"/>
  <c r="Y5" i="47"/>
  <c r="Y13" i="47" s="1"/>
  <c r="X5" i="47"/>
  <c r="X13" i="47" s="1"/>
  <c r="W5" i="47"/>
  <c r="U5" i="47"/>
  <c r="U13" i="47" s="1"/>
  <c r="T5" i="47"/>
  <c r="T13" i="47" s="1"/>
  <c r="S5" i="47"/>
  <c r="BC5" i="47"/>
  <c r="J6" i="47"/>
  <c r="J10" i="47" s="1"/>
  <c r="J11" i="47" s="1"/>
  <c r="I6" i="47"/>
  <c r="I10" i="47" s="1"/>
  <c r="I11" i="47" s="1"/>
  <c r="F6" i="47"/>
  <c r="F10" i="47" s="1"/>
  <c r="F11" i="47" s="1"/>
  <c r="E6" i="47"/>
  <c r="E10" i="47" s="1"/>
  <c r="E11" i="47" s="1"/>
  <c r="AU12" i="45"/>
  <c r="AV12" i="45"/>
  <c r="AW12" i="45"/>
  <c r="AX12" i="45"/>
  <c r="AY12" i="45"/>
  <c r="AZ12" i="45"/>
  <c r="BA12" i="45"/>
  <c r="BB12" i="45"/>
  <c r="BC12" i="45"/>
  <c r="AG14" i="45"/>
  <c r="AH14" i="45"/>
  <c r="AI14" i="45"/>
  <c r="AJ14" i="45"/>
  <c r="AX14" i="45" s="1"/>
  <c r="AK14" i="45"/>
  <c r="AL14" i="45"/>
  <c r="AM14" i="45"/>
  <c r="AN14" i="45"/>
  <c r="BB14" i="45" s="1"/>
  <c r="AO14" i="45"/>
  <c r="AG12" i="45"/>
  <c r="AH12" i="45"/>
  <c r="AI12" i="45"/>
  <c r="AJ12" i="45"/>
  <c r="AK12" i="45"/>
  <c r="AL12" i="45"/>
  <c r="AM12" i="45"/>
  <c r="AM7" i="45" s="1"/>
  <c r="AN12" i="45"/>
  <c r="AO12" i="45"/>
  <c r="AT12" i="45"/>
  <c r="AF14" i="45"/>
  <c r="AT14" i="45" s="1"/>
  <c r="AF12" i="45"/>
  <c r="S14" i="45"/>
  <c r="T14" i="45"/>
  <c r="U14" i="45"/>
  <c r="V14" i="45"/>
  <c r="AB14" i="45" s="1"/>
  <c r="W14" i="45"/>
  <c r="X14" i="45"/>
  <c r="Y14" i="45"/>
  <c r="Z14" i="45"/>
  <c r="AA14" i="45"/>
  <c r="S12" i="45"/>
  <c r="T12" i="45"/>
  <c r="U12" i="45"/>
  <c r="V12" i="45"/>
  <c r="W12" i="45"/>
  <c r="X12" i="45"/>
  <c r="Y12" i="45"/>
  <c r="Z12" i="45"/>
  <c r="Z13" i="45" s="1"/>
  <c r="AA12" i="45"/>
  <c r="D14" i="45"/>
  <c r="E14" i="45"/>
  <c r="F14" i="45"/>
  <c r="G14" i="45"/>
  <c r="H14" i="45"/>
  <c r="I14" i="45"/>
  <c r="J14" i="45"/>
  <c r="K14" i="45"/>
  <c r="L14" i="45"/>
  <c r="D12" i="45"/>
  <c r="E12" i="45"/>
  <c r="F12" i="45"/>
  <c r="G12" i="45"/>
  <c r="H12" i="45"/>
  <c r="I12" i="45"/>
  <c r="J12" i="45"/>
  <c r="K12" i="45"/>
  <c r="K7" i="45" s="1"/>
  <c r="L12" i="45"/>
  <c r="D5" i="45"/>
  <c r="D6" i="45" s="1"/>
  <c r="E5" i="45"/>
  <c r="F5" i="45"/>
  <c r="G5" i="45"/>
  <c r="AX5" i="45" s="1"/>
  <c r="H5" i="45"/>
  <c r="AY5" i="45" s="1"/>
  <c r="AY6" i="45" s="1"/>
  <c r="I5" i="45"/>
  <c r="J5" i="45"/>
  <c r="K5" i="45"/>
  <c r="L5" i="45"/>
  <c r="R12" i="45"/>
  <c r="R14" i="45"/>
  <c r="C14" i="45"/>
  <c r="C12" i="45"/>
  <c r="C6" i="45" s="1"/>
  <c r="C5" i="45"/>
  <c r="BA14" i="45"/>
  <c r="AW14" i="45"/>
  <c r="BC14" i="45"/>
  <c r="AZ14" i="45"/>
  <c r="AZ7" i="45" s="1"/>
  <c r="AY14" i="45"/>
  <c r="AY7" i="45" s="1"/>
  <c r="AV14" i="45"/>
  <c r="AV7" i="45" s="1"/>
  <c r="AU14" i="45"/>
  <c r="AU7" i="45" s="1"/>
  <c r="AO5" i="45"/>
  <c r="Y7" i="45"/>
  <c r="W7" i="45"/>
  <c r="U7" i="45"/>
  <c r="S7" i="45"/>
  <c r="Z5" i="45"/>
  <c r="V5" i="45"/>
  <c r="R5" i="45"/>
  <c r="AF13" i="45"/>
  <c r="BD12" i="45"/>
  <c r="V13" i="45"/>
  <c r="R13" i="45"/>
  <c r="J13" i="45"/>
  <c r="I13" i="45"/>
  <c r="F13" i="45"/>
  <c r="E13" i="45"/>
  <c r="AI7" i="45"/>
  <c r="X7" i="45"/>
  <c r="T7" i="45"/>
  <c r="R7" i="45"/>
  <c r="J7" i="45"/>
  <c r="I7" i="45"/>
  <c r="H7" i="45"/>
  <c r="G7" i="45"/>
  <c r="F7" i="45"/>
  <c r="E7" i="45"/>
  <c r="D7" i="45"/>
  <c r="AZ6" i="45"/>
  <c r="AM6" i="45"/>
  <c r="AF6" i="45"/>
  <c r="BC5" i="45"/>
  <c r="BA5" i="45"/>
  <c r="BA6" i="45" s="1"/>
  <c r="AW5" i="45"/>
  <c r="AW6" i="45" s="1"/>
  <c r="AU5" i="45"/>
  <c r="AU6" i="45" s="1"/>
  <c r="AN5" i="45"/>
  <c r="AM5" i="45"/>
  <c r="AL5" i="45"/>
  <c r="AL6" i="45" s="1"/>
  <c r="AI5" i="45"/>
  <c r="AI13" i="45" s="1"/>
  <c r="AH5" i="45"/>
  <c r="AF5" i="45"/>
  <c r="AA5" i="45"/>
  <c r="Y5" i="45"/>
  <c r="X5" i="45"/>
  <c r="X13" i="45" s="1"/>
  <c r="W5" i="45"/>
  <c r="W6" i="45" s="1"/>
  <c r="W10" i="45" s="1"/>
  <c r="W11" i="45" s="1"/>
  <c r="U5" i="45"/>
  <c r="T5" i="45"/>
  <c r="T13" i="45" s="1"/>
  <c r="S5" i="45"/>
  <c r="S6" i="45" s="1"/>
  <c r="BB5" i="45"/>
  <c r="J6" i="45"/>
  <c r="J10" i="45" s="1"/>
  <c r="J11" i="45" s="1"/>
  <c r="AZ5" i="45"/>
  <c r="AZ13" i="45" s="1"/>
  <c r="F6" i="45"/>
  <c r="F10" i="45" s="1"/>
  <c r="F11" i="45" s="1"/>
  <c r="AV5" i="45"/>
  <c r="AV13" i="45" s="1"/>
  <c r="AU12" i="44"/>
  <c r="AV12" i="44"/>
  <c r="AW12" i="44"/>
  <c r="AX12" i="44"/>
  <c r="AY12" i="44"/>
  <c r="AZ12" i="44"/>
  <c r="BA12" i="44"/>
  <c r="BB12" i="44"/>
  <c r="BC12" i="44"/>
  <c r="BD12" i="44"/>
  <c r="AG14" i="44"/>
  <c r="AH14" i="44"/>
  <c r="AI14" i="44"/>
  <c r="AJ14" i="44"/>
  <c r="AX14" i="44" s="1"/>
  <c r="AK14" i="44"/>
  <c r="AL14" i="44"/>
  <c r="AM14" i="44"/>
  <c r="AN14" i="44"/>
  <c r="BB14" i="44" s="1"/>
  <c r="AO14" i="44"/>
  <c r="AG12" i="44"/>
  <c r="AH12" i="44"/>
  <c r="AI12" i="44"/>
  <c r="AJ12" i="44"/>
  <c r="AK12" i="44"/>
  <c r="AL12" i="44"/>
  <c r="AM12" i="44"/>
  <c r="AM7" i="44" s="1"/>
  <c r="AN12" i="44"/>
  <c r="AO12" i="44"/>
  <c r="AT12" i="44"/>
  <c r="AF14" i="44"/>
  <c r="AF12" i="44"/>
  <c r="AF13" i="44" s="1"/>
  <c r="S14" i="44"/>
  <c r="T14" i="44"/>
  <c r="U14" i="44"/>
  <c r="V14" i="44"/>
  <c r="AJ5" i="44" s="1"/>
  <c r="W14" i="44"/>
  <c r="X14" i="44"/>
  <c r="Y14" i="44"/>
  <c r="Z14" i="44"/>
  <c r="AN5" i="44" s="1"/>
  <c r="AA14" i="44"/>
  <c r="AO5" i="44" s="1"/>
  <c r="S12" i="44"/>
  <c r="T12" i="44"/>
  <c r="U12" i="44"/>
  <c r="U13" i="44" s="1"/>
  <c r="V12" i="44"/>
  <c r="W12" i="44"/>
  <c r="X12" i="44"/>
  <c r="Y12" i="44"/>
  <c r="Z12" i="44"/>
  <c r="AA12" i="44"/>
  <c r="D14" i="44"/>
  <c r="E14" i="44"/>
  <c r="F14" i="44"/>
  <c r="G14" i="44"/>
  <c r="V5" i="44" s="1"/>
  <c r="H14" i="44"/>
  <c r="H7" i="44" s="1"/>
  <c r="I14" i="44"/>
  <c r="J14" i="44"/>
  <c r="K14" i="44"/>
  <c r="Z5" i="44" s="1"/>
  <c r="L14" i="44"/>
  <c r="AA5" i="44" s="1"/>
  <c r="D12" i="44"/>
  <c r="E12" i="44"/>
  <c r="F12" i="44"/>
  <c r="G12" i="44"/>
  <c r="H12" i="44"/>
  <c r="H6" i="44" s="1"/>
  <c r="I12" i="44"/>
  <c r="J12" i="44"/>
  <c r="K12" i="44"/>
  <c r="L12" i="44"/>
  <c r="D5" i="44"/>
  <c r="E5" i="44"/>
  <c r="F5" i="44"/>
  <c r="AW5" i="44" s="1"/>
  <c r="AW6" i="44" s="1"/>
  <c r="AW10" i="44" s="1"/>
  <c r="AW11" i="44" s="1"/>
  <c r="G5" i="44"/>
  <c r="H5" i="44"/>
  <c r="I5" i="44"/>
  <c r="J5" i="44"/>
  <c r="J6" i="44" s="1"/>
  <c r="K5" i="44"/>
  <c r="BB5" i="44" s="1"/>
  <c r="L5" i="44"/>
  <c r="R12" i="44"/>
  <c r="R14" i="44"/>
  <c r="C14" i="44"/>
  <c r="C12" i="44"/>
  <c r="C6" i="44" s="1"/>
  <c r="C5" i="44"/>
  <c r="BA14" i="44"/>
  <c r="BA7" i="44" s="1"/>
  <c r="AW14" i="44"/>
  <c r="AW7" i="44" s="1"/>
  <c r="BC14" i="44"/>
  <c r="AZ14" i="44"/>
  <c r="AZ7" i="44" s="1"/>
  <c r="AY14" i="44"/>
  <c r="AY7" i="44" s="1"/>
  <c r="AV14" i="44"/>
  <c r="AU14" i="44"/>
  <c r="AU7" i="44" s="1"/>
  <c r="AU8" i="44" s="1"/>
  <c r="AU9" i="44" s="1"/>
  <c r="AT14" i="44"/>
  <c r="W7" i="44"/>
  <c r="S7" i="44"/>
  <c r="R5" i="44"/>
  <c r="X13" i="44"/>
  <c r="AU13" i="44"/>
  <c r="R13" i="44"/>
  <c r="J13" i="44"/>
  <c r="H13" i="44"/>
  <c r="F13" i="44"/>
  <c r="D13" i="44"/>
  <c r="AV7" i="44"/>
  <c r="AI7" i="44"/>
  <c r="X7" i="44"/>
  <c r="T7" i="44"/>
  <c r="J7" i="44"/>
  <c r="I7" i="44"/>
  <c r="F7" i="44"/>
  <c r="E7" i="44"/>
  <c r="D7" i="44"/>
  <c r="BC5" i="44"/>
  <c r="AY5" i="44"/>
  <c r="AY6" i="44" s="1"/>
  <c r="AY10" i="44" s="1"/>
  <c r="AY11" i="44" s="1"/>
  <c r="AU5" i="44"/>
  <c r="AU6" i="44" s="1"/>
  <c r="AM5" i="44"/>
  <c r="AM13" i="44" s="1"/>
  <c r="AL5" i="44"/>
  <c r="AL6" i="44" s="1"/>
  <c r="AI5" i="44"/>
  <c r="AH5" i="44"/>
  <c r="AH6" i="44" s="1"/>
  <c r="AF5" i="44"/>
  <c r="Y5" i="44"/>
  <c r="X5" i="44"/>
  <c r="X6" i="44" s="1"/>
  <c r="W5" i="44"/>
  <c r="W6" i="44" s="1"/>
  <c r="W10" i="44" s="1"/>
  <c r="W11" i="44" s="1"/>
  <c r="U5" i="44"/>
  <c r="T5" i="44"/>
  <c r="T13" i="44" s="1"/>
  <c r="S5" i="44"/>
  <c r="S6" i="44" s="1"/>
  <c r="AZ5" i="44"/>
  <c r="AZ13" i="44" s="1"/>
  <c r="AV5" i="44"/>
  <c r="AV13" i="44" s="1"/>
  <c r="D6" i="44"/>
  <c r="D10" i="44" s="1"/>
  <c r="D11" i="44" s="1"/>
  <c r="AU12" i="43"/>
  <c r="AV12" i="43"/>
  <c r="AW12" i="43"/>
  <c r="AX12" i="43"/>
  <c r="AY12" i="43"/>
  <c r="AZ12" i="43"/>
  <c r="BA12" i="43"/>
  <c r="BB12" i="43"/>
  <c r="BC12" i="43"/>
  <c r="AG14" i="43"/>
  <c r="AH14" i="43"/>
  <c r="AI14" i="43"/>
  <c r="AJ14" i="43"/>
  <c r="AX14" i="43" s="1"/>
  <c r="AK14" i="43"/>
  <c r="AL14" i="43"/>
  <c r="AM14" i="43"/>
  <c r="BA14" i="43" s="1"/>
  <c r="BA7" i="43" s="1"/>
  <c r="AN14" i="43"/>
  <c r="BB14" i="43" s="1"/>
  <c r="AO14" i="43"/>
  <c r="AG12" i="43"/>
  <c r="AH12" i="43"/>
  <c r="AI12" i="43"/>
  <c r="AJ12" i="43"/>
  <c r="AK12" i="43"/>
  <c r="AL12" i="43"/>
  <c r="AM12" i="43"/>
  <c r="AN12" i="43"/>
  <c r="AO12" i="43"/>
  <c r="AT12" i="43"/>
  <c r="AF14" i="43"/>
  <c r="AF12" i="43"/>
  <c r="S14" i="43"/>
  <c r="T14" i="43"/>
  <c r="U14" i="43"/>
  <c r="AI5" i="43" s="1"/>
  <c r="AI6" i="43" s="1"/>
  <c r="V14" i="43"/>
  <c r="AJ5" i="43" s="1"/>
  <c r="W14" i="43"/>
  <c r="X14" i="43"/>
  <c r="Y14" i="43"/>
  <c r="Z14" i="43"/>
  <c r="Z7" i="43" s="1"/>
  <c r="AA14" i="43"/>
  <c r="S12" i="43"/>
  <c r="T12" i="43"/>
  <c r="U12" i="43"/>
  <c r="V12" i="43"/>
  <c r="W12" i="43"/>
  <c r="X12" i="43"/>
  <c r="Y12" i="43"/>
  <c r="Y7" i="43" s="1"/>
  <c r="Z12" i="43"/>
  <c r="AA12" i="43"/>
  <c r="D14" i="43"/>
  <c r="S5" i="43" s="1"/>
  <c r="S6" i="43" s="1"/>
  <c r="E14" i="43"/>
  <c r="F14" i="43"/>
  <c r="G14" i="43"/>
  <c r="V5" i="43" s="1"/>
  <c r="H14" i="43"/>
  <c r="I14" i="43"/>
  <c r="X5" i="43" s="1"/>
  <c r="X13" i="43" s="1"/>
  <c r="J14" i="43"/>
  <c r="K14" i="43"/>
  <c r="Z5" i="43" s="1"/>
  <c r="L14" i="43"/>
  <c r="D12" i="43"/>
  <c r="E12" i="43"/>
  <c r="F12" i="43"/>
  <c r="G12" i="43"/>
  <c r="G13" i="43" s="1"/>
  <c r="H12" i="43"/>
  <c r="I12" i="43"/>
  <c r="J12" i="43"/>
  <c r="K12" i="43"/>
  <c r="K13" i="43" s="1"/>
  <c r="L12" i="43"/>
  <c r="D5" i="43"/>
  <c r="E5" i="43"/>
  <c r="F5" i="43"/>
  <c r="G5" i="43"/>
  <c r="AX5" i="43" s="1"/>
  <c r="H5" i="43"/>
  <c r="I5" i="43"/>
  <c r="J5" i="43"/>
  <c r="K5" i="43"/>
  <c r="BB5" i="43" s="1"/>
  <c r="L5" i="43"/>
  <c r="BC5" i="43" s="1"/>
  <c r="R12" i="43"/>
  <c r="R14" i="43"/>
  <c r="C14" i="43"/>
  <c r="C12" i="43"/>
  <c r="C6" i="43" s="1"/>
  <c r="C5" i="43"/>
  <c r="AW14" i="43"/>
  <c r="AW7" i="43" s="1"/>
  <c r="AT14" i="43"/>
  <c r="BC14" i="43"/>
  <c r="AY14" i="43"/>
  <c r="AY7" i="43" s="1"/>
  <c r="AI7" i="43"/>
  <c r="AU14" i="43"/>
  <c r="AU7" i="43" s="1"/>
  <c r="AO5" i="43"/>
  <c r="BD12" i="43"/>
  <c r="AW13" i="43"/>
  <c r="J13" i="43"/>
  <c r="I13" i="43"/>
  <c r="F13" i="43"/>
  <c r="E13" i="43"/>
  <c r="AK7" i="43"/>
  <c r="AG7" i="43"/>
  <c r="AF7" i="43"/>
  <c r="X7" i="43"/>
  <c r="U7" i="43"/>
  <c r="T7" i="43"/>
  <c r="R7" i="43"/>
  <c r="J7" i="43"/>
  <c r="I7" i="43"/>
  <c r="H7" i="43"/>
  <c r="F7" i="43"/>
  <c r="E7" i="43"/>
  <c r="D7" i="43"/>
  <c r="Y6" i="43"/>
  <c r="BA5" i="43"/>
  <c r="BA6" i="43" s="1"/>
  <c r="AW5" i="43"/>
  <c r="AW6" i="43" s="1"/>
  <c r="AT5" i="43"/>
  <c r="AM5" i="43"/>
  <c r="AM6" i="43" s="1"/>
  <c r="AL5" i="43"/>
  <c r="AH5" i="43"/>
  <c r="AF5" i="43"/>
  <c r="AF13" i="43" s="1"/>
  <c r="AA5" i="43"/>
  <c r="Y5" i="43"/>
  <c r="Y13" i="43" s="1"/>
  <c r="W5" i="43"/>
  <c r="W6" i="43" s="1"/>
  <c r="U5" i="43"/>
  <c r="T5" i="43"/>
  <c r="T13" i="43" s="1"/>
  <c r="J6" i="43"/>
  <c r="AZ5" i="43"/>
  <c r="AZ13" i="43" s="1"/>
  <c r="AY5" i="43"/>
  <c r="AY6" i="43" s="1"/>
  <c r="F6" i="43"/>
  <c r="F10" i="43" s="1"/>
  <c r="F11" i="43" s="1"/>
  <c r="AV5" i="43"/>
  <c r="AV13" i="43" s="1"/>
  <c r="AU5" i="43"/>
  <c r="AU6" i="43" s="1"/>
  <c r="AU10" i="43" s="1"/>
  <c r="AU11" i="43" s="1"/>
  <c r="BC12" i="42"/>
  <c r="AU12" i="42"/>
  <c r="AV12" i="42"/>
  <c r="AW12" i="42"/>
  <c r="AX12" i="42"/>
  <c r="AY12" i="42"/>
  <c r="AZ12" i="42"/>
  <c r="BA12" i="42"/>
  <c r="BB12" i="42"/>
  <c r="AG14" i="42"/>
  <c r="AH14" i="42"/>
  <c r="AI14" i="42"/>
  <c r="AW14" i="42" s="1"/>
  <c r="AW7" i="42" s="1"/>
  <c r="AJ14" i="42"/>
  <c r="AX14" i="42" s="1"/>
  <c r="AK14" i="42"/>
  <c r="AL14" i="42"/>
  <c r="AM14" i="42"/>
  <c r="AM7" i="42" s="1"/>
  <c r="AN14" i="42"/>
  <c r="BB14" i="42" s="1"/>
  <c r="AO14" i="42"/>
  <c r="AG12" i="42"/>
  <c r="AH12" i="42"/>
  <c r="AI12" i="42"/>
  <c r="AJ12" i="42"/>
  <c r="AK12" i="42"/>
  <c r="AL12" i="42"/>
  <c r="AM12" i="42"/>
  <c r="AN12" i="42"/>
  <c r="AO12" i="42"/>
  <c r="AT12" i="42"/>
  <c r="AF14" i="42"/>
  <c r="AF12" i="42"/>
  <c r="S14" i="42"/>
  <c r="T14" i="42"/>
  <c r="U14" i="42"/>
  <c r="V14" i="42"/>
  <c r="AB14" i="42" s="1"/>
  <c r="W14" i="42"/>
  <c r="X14" i="42"/>
  <c r="Y14" i="42"/>
  <c r="Z14" i="42"/>
  <c r="AA14" i="42"/>
  <c r="S12" i="42"/>
  <c r="T12" i="42"/>
  <c r="T7" i="42" s="1"/>
  <c r="U12" i="42"/>
  <c r="V12" i="42"/>
  <c r="W12" i="42"/>
  <c r="X12" i="42"/>
  <c r="Y12" i="42"/>
  <c r="Z12" i="42"/>
  <c r="AA12" i="42"/>
  <c r="D14" i="42"/>
  <c r="D7" i="42" s="1"/>
  <c r="E14" i="42"/>
  <c r="T5" i="42" s="1"/>
  <c r="F14" i="42"/>
  <c r="G14" i="42"/>
  <c r="V5" i="42" s="1"/>
  <c r="H14" i="42"/>
  <c r="I14" i="42"/>
  <c r="J14" i="42"/>
  <c r="K14" i="42"/>
  <c r="Z5" i="42" s="1"/>
  <c r="L14" i="42"/>
  <c r="D12" i="42"/>
  <c r="D13" i="42" s="1"/>
  <c r="E12" i="42"/>
  <c r="F12" i="42"/>
  <c r="G12" i="42"/>
  <c r="H12" i="42"/>
  <c r="I12" i="42"/>
  <c r="I13" i="42" s="1"/>
  <c r="J12" i="42"/>
  <c r="K12" i="42"/>
  <c r="L12" i="42"/>
  <c r="D5" i="42"/>
  <c r="E5" i="42"/>
  <c r="F5" i="42"/>
  <c r="G5" i="42"/>
  <c r="AX5" i="42" s="1"/>
  <c r="H5" i="42"/>
  <c r="I5" i="42"/>
  <c r="J5" i="42"/>
  <c r="K5" i="42"/>
  <c r="L5" i="42"/>
  <c r="R12" i="42"/>
  <c r="R14" i="42"/>
  <c r="C14" i="42"/>
  <c r="R5" i="42" s="1"/>
  <c r="R13" i="42" s="1"/>
  <c r="C12" i="42"/>
  <c r="C5" i="42"/>
  <c r="BA14" i="42"/>
  <c r="BA7" i="42" s="1"/>
  <c r="BC14" i="42"/>
  <c r="AZ14" i="42"/>
  <c r="AY14" i="42"/>
  <c r="AY7" i="42" s="1"/>
  <c r="AV14" i="42"/>
  <c r="AV7" i="42" s="1"/>
  <c r="AU14" i="42"/>
  <c r="AU7" i="42" s="1"/>
  <c r="AT14" i="42"/>
  <c r="AO5" i="42"/>
  <c r="AF13" i="42"/>
  <c r="BD12" i="42"/>
  <c r="AY13" i="42"/>
  <c r="Y13" i="42"/>
  <c r="U13" i="42"/>
  <c r="J13" i="42"/>
  <c r="H13" i="42"/>
  <c r="F13" i="42"/>
  <c r="E13" i="42"/>
  <c r="AZ7" i="42"/>
  <c r="AI7" i="42"/>
  <c r="AF7" i="42"/>
  <c r="X7" i="42"/>
  <c r="R7" i="42"/>
  <c r="J7" i="42"/>
  <c r="I7" i="42"/>
  <c r="H7" i="42"/>
  <c r="F7" i="42"/>
  <c r="AM6" i="42"/>
  <c r="BC5" i="42"/>
  <c r="BA5" i="42"/>
  <c r="AY5" i="42"/>
  <c r="AY6" i="42" s="1"/>
  <c r="AW5" i="42"/>
  <c r="AW6" i="42" s="1"/>
  <c r="AU5" i="42"/>
  <c r="AU6" i="42" s="1"/>
  <c r="AU10" i="42" s="1"/>
  <c r="AU11" i="42" s="1"/>
  <c r="AN5" i="42"/>
  <c r="AM5" i="42"/>
  <c r="AM13" i="42" s="1"/>
  <c r="AL5" i="42"/>
  <c r="AL6" i="42" s="1"/>
  <c r="AI5" i="42"/>
  <c r="AI13" i="42" s="1"/>
  <c r="AH5" i="42"/>
  <c r="AH6" i="42" s="1"/>
  <c r="AF5" i="42"/>
  <c r="AF6" i="42" s="1"/>
  <c r="AF10" i="42" s="1"/>
  <c r="AF11" i="42" s="1"/>
  <c r="AA5" i="42"/>
  <c r="Y5" i="42"/>
  <c r="Y6" i="42" s="1"/>
  <c r="X5" i="42"/>
  <c r="X13" i="42" s="1"/>
  <c r="W5" i="42"/>
  <c r="W6" i="42" s="1"/>
  <c r="U5" i="42"/>
  <c r="U6" i="42" s="1"/>
  <c r="S5" i="42"/>
  <c r="J6" i="42"/>
  <c r="J10" i="42" s="1"/>
  <c r="J11" i="42" s="1"/>
  <c r="AZ5" i="42"/>
  <c r="AZ13" i="42" s="1"/>
  <c r="H6" i="42"/>
  <c r="F6" i="42"/>
  <c r="F10" i="42" s="1"/>
  <c r="F11" i="42" s="1"/>
  <c r="AV5" i="42"/>
  <c r="AV13" i="42" s="1"/>
  <c r="AU12" i="41"/>
  <c r="AV12" i="41"/>
  <c r="AW12" i="41"/>
  <c r="AX12" i="41"/>
  <c r="AY12" i="41"/>
  <c r="AZ12" i="41"/>
  <c r="BA12" i="41"/>
  <c r="BB12" i="41"/>
  <c r="BC12" i="41"/>
  <c r="AG14" i="41"/>
  <c r="AH14" i="41"/>
  <c r="AI14" i="41"/>
  <c r="AJ14" i="41"/>
  <c r="AX14" i="41" s="1"/>
  <c r="AK14" i="41"/>
  <c r="AL14" i="41"/>
  <c r="AM14" i="41"/>
  <c r="BA14" i="41" s="1"/>
  <c r="BA7" i="41" s="1"/>
  <c r="AN14" i="41"/>
  <c r="AO14" i="41"/>
  <c r="AG12" i="41"/>
  <c r="AH12" i="41"/>
  <c r="AI12" i="41"/>
  <c r="AJ12" i="41"/>
  <c r="AK12" i="41"/>
  <c r="AL12" i="41"/>
  <c r="AM12" i="41"/>
  <c r="AN12" i="41"/>
  <c r="AO12" i="41"/>
  <c r="AT12" i="41"/>
  <c r="AF14" i="41"/>
  <c r="AF12" i="41"/>
  <c r="AF7" i="41" s="1"/>
  <c r="S14" i="41"/>
  <c r="T14" i="41"/>
  <c r="T7" i="41" s="1"/>
  <c r="U14" i="41"/>
  <c r="V14" i="41"/>
  <c r="AJ5" i="41" s="1"/>
  <c r="W14" i="41"/>
  <c r="X14" i="41"/>
  <c r="Y14" i="41"/>
  <c r="Z14" i="41"/>
  <c r="AN5" i="41" s="1"/>
  <c r="AA14" i="41"/>
  <c r="S12" i="41"/>
  <c r="T12" i="41"/>
  <c r="U12" i="41"/>
  <c r="V12" i="41"/>
  <c r="W12" i="41"/>
  <c r="X12" i="41"/>
  <c r="Y12" i="41"/>
  <c r="Z12" i="41"/>
  <c r="AA12" i="41"/>
  <c r="D14" i="41"/>
  <c r="E14" i="41"/>
  <c r="F14" i="41"/>
  <c r="G14" i="41"/>
  <c r="V5" i="41" s="1"/>
  <c r="H14" i="41"/>
  <c r="I14" i="41"/>
  <c r="J14" i="41"/>
  <c r="K14" i="41"/>
  <c r="Z5" i="41" s="1"/>
  <c r="L14" i="41"/>
  <c r="D12" i="41"/>
  <c r="E12" i="41"/>
  <c r="F12" i="41"/>
  <c r="G12" i="41"/>
  <c r="G13" i="41" s="1"/>
  <c r="H12" i="41"/>
  <c r="I12" i="41"/>
  <c r="J12" i="41"/>
  <c r="K12" i="41"/>
  <c r="K13" i="41" s="1"/>
  <c r="L12" i="41"/>
  <c r="D5" i="41"/>
  <c r="AU5" i="41" s="1"/>
  <c r="E5" i="41"/>
  <c r="AV5" i="41" s="1"/>
  <c r="F5" i="41"/>
  <c r="G5" i="41"/>
  <c r="H5" i="41"/>
  <c r="AY5" i="41" s="1"/>
  <c r="I5" i="41"/>
  <c r="AZ5" i="41" s="1"/>
  <c r="AZ13" i="41" s="1"/>
  <c r="J5" i="41"/>
  <c r="K5" i="41"/>
  <c r="L5" i="41"/>
  <c r="BC5" i="41" s="1"/>
  <c r="R12" i="41"/>
  <c r="R14" i="41"/>
  <c r="C14" i="41"/>
  <c r="C12" i="41"/>
  <c r="C13" i="41" s="1"/>
  <c r="C5" i="41"/>
  <c r="BB14" i="41"/>
  <c r="AW14" i="41"/>
  <c r="AT14" i="41"/>
  <c r="BC14" i="41"/>
  <c r="AY14" i="41"/>
  <c r="AY7" i="41" s="1"/>
  <c r="AU14" i="41"/>
  <c r="AU7" i="41" s="1"/>
  <c r="AO5" i="41"/>
  <c r="BD12" i="41"/>
  <c r="T13" i="41"/>
  <c r="J13" i="41"/>
  <c r="F13" i="41"/>
  <c r="AW7" i="41"/>
  <c r="AK7" i="41"/>
  <c r="AG7" i="41"/>
  <c r="Y7" i="41"/>
  <c r="X7" i="41"/>
  <c r="U7" i="41"/>
  <c r="R7" i="41"/>
  <c r="J7" i="41"/>
  <c r="I7" i="41"/>
  <c r="F7" i="41"/>
  <c r="E7" i="41"/>
  <c r="U6" i="41"/>
  <c r="BA5" i="41"/>
  <c r="BA6" i="41" s="1"/>
  <c r="AW5" i="41"/>
  <c r="AW6" i="41" s="1"/>
  <c r="AM5" i="41"/>
  <c r="AM6" i="41" s="1"/>
  <c r="AL5" i="41"/>
  <c r="AL6" i="41" s="1"/>
  <c r="AI5" i="41"/>
  <c r="AI6" i="41" s="1"/>
  <c r="AF5" i="41"/>
  <c r="AF13" i="41" s="1"/>
  <c r="AA5" i="41"/>
  <c r="Y5" i="41"/>
  <c r="Y13" i="41" s="1"/>
  <c r="X5" i="41"/>
  <c r="X13" i="41" s="1"/>
  <c r="W5" i="41"/>
  <c r="W6" i="41" s="1"/>
  <c r="U5" i="41"/>
  <c r="U13" i="41" s="1"/>
  <c r="T5" i="41"/>
  <c r="T6" i="41" s="1"/>
  <c r="S5" i="41"/>
  <c r="S6" i="41" s="1"/>
  <c r="BB5" i="41"/>
  <c r="J6" i="41"/>
  <c r="F6" i="41"/>
  <c r="M5" i="41"/>
  <c r="AU12" i="40"/>
  <c r="AV12" i="40"/>
  <c r="AW12" i="40"/>
  <c r="AX12" i="40"/>
  <c r="AY12" i="40"/>
  <c r="AZ12" i="40"/>
  <c r="BA12" i="40"/>
  <c r="BB12" i="40"/>
  <c r="BC12" i="40"/>
  <c r="AG14" i="40"/>
  <c r="AH14" i="40"/>
  <c r="AI14" i="40"/>
  <c r="AJ14" i="40"/>
  <c r="AP14" i="40" s="1"/>
  <c r="AK14" i="40"/>
  <c r="AL14" i="40"/>
  <c r="AM14" i="40"/>
  <c r="AN14" i="40"/>
  <c r="AO14" i="40"/>
  <c r="AG12" i="40"/>
  <c r="AH12" i="40"/>
  <c r="AI12" i="40"/>
  <c r="AJ12" i="40"/>
  <c r="AK12" i="40"/>
  <c r="AL12" i="40"/>
  <c r="AM12" i="40"/>
  <c r="AN12" i="40"/>
  <c r="AO12" i="40"/>
  <c r="AT12" i="40"/>
  <c r="AF14" i="40"/>
  <c r="AF12" i="40"/>
  <c r="S14" i="40"/>
  <c r="T14" i="40"/>
  <c r="T7" i="40" s="1"/>
  <c r="U14" i="40"/>
  <c r="AI5" i="40" s="1"/>
  <c r="AI6" i="40" s="1"/>
  <c r="V14" i="40"/>
  <c r="W14" i="40"/>
  <c r="X14" i="40"/>
  <c r="Y14" i="40"/>
  <c r="Y7" i="40" s="1"/>
  <c r="Z14" i="40"/>
  <c r="Z7" i="40" s="1"/>
  <c r="AA14" i="40"/>
  <c r="S12" i="40"/>
  <c r="T12" i="40"/>
  <c r="U12" i="40"/>
  <c r="V12" i="40"/>
  <c r="W12" i="40"/>
  <c r="X12" i="40"/>
  <c r="Y12" i="40"/>
  <c r="Z12" i="40"/>
  <c r="AA12" i="40"/>
  <c r="D14" i="40"/>
  <c r="E14" i="40"/>
  <c r="F14" i="40"/>
  <c r="G14" i="40"/>
  <c r="V5" i="40" s="1"/>
  <c r="H14" i="40"/>
  <c r="I14" i="40"/>
  <c r="J14" i="40"/>
  <c r="K14" i="40"/>
  <c r="Z5" i="40" s="1"/>
  <c r="L14" i="40"/>
  <c r="D12" i="40"/>
  <c r="E12" i="40"/>
  <c r="F12" i="40"/>
  <c r="F7" i="40" s="1"/>
  <c r="G12" i="40"/>
  <c r="H12" i="40"/>
  <c r="I12" i="40"/>
  <c r="J12" i="40"/>
  <c r="J13" i="40" s="1"/>
  <c r="K12" i="40"/>
  <c r="L12" i="40"/>
  <c r="D5" i="40"/>
  <c r="E5" i="40"/>
  <c r="F5" i="40"/>
  <c r="G5" i="40"/>
  <c r="H5" i="40"/>
  <c r="I5" i="40"/>
  <c r="J5" i="40"/>
  <c r="K5" i="40"/>
  <c r="L5" i="40"/>
  <c r="R12" i="40"/>
  <c r="R14" i="40"/>
  <c r="C14" i="40"/>
  <c r="C12" i="40"/>
  <c r="C7" i="40" s="1"/>
  <c r="C8" i="40" s="1"/>
  <c r="C9" i="40" s="1"/>
  <c r="C5" i="40"/>
  <c r="BB14" i="40"/>
  <c r="BA14" i="40"/>
  <c r="AW14" i="40"/>
  <c r="AT14" i="40"/>
  <c r="BC14" i="40"/>
  <c r="AM7" i="40"/>
  <c r="AY14" i="40"/>
  <c r="AY7" i="40" s="1"/>
  <c r="AI7" i="40"/>
  <c r="AU14" i="40"/>
  <c r="AU7" i="40" s="1"/>
  <c r="AO5" i="40"/>
  <c r="AV13" i="40"/>
  <c r="U13" i="40"/>
  <c r="BD12" i="40"/>
  <c r="I13" i="40"/>
  <c r="F13" i="40"/>
  <c r="E13" i="40"/>
  <c r="AW7" i="40"/>
  <c r="AK7" i="40"/>
  <c r="AG7" i="40"/>
  <c r="AF7" i="40"/>
  <c r="X7" i="40"/>
  <c r="U7" i="40"/>
  <c r="R7" i="40"/>
  <c r="I7" i="40"/>
  <c r="H7" i="40"/>
  <c r="G7" i="40"/>
  <c r="E7" i="40"/>
  <c r="D7" i="40"/>
  <c r="AV6" i="40"/>
  <c r="AF6" i="40"/>
  <c r="X6" i="40"/>
  <c r="X10" i="40" s="1"/>
  <c r="X11" i="40" s="1"/>
  <c r="D6" i="40"/>
  <c r="D8" i="40" s="1"/>
  <c r="D9" i="40" s="1"/>
  <c r="C6" i="40"/>
  <c r="BA5" i="40"/>
  <c r="BA6" i="40" s="1"/>
  <c r="AW5" i="40"/>
  <c r="AW6" i="40" s="1"/>
  <c r="AW10" i="40" s="1"/>
  <c r="AW11" i="40" s="1"/>
  <c r="AL5" i="40"/>
  <c r="AJ5" i="40"/>
  <c r="AH5" i="40"/>
  <c r="AH6" i="40" s="1"/>
  <c r="AF5" i="40"/>
  <c r="AF13" i="40" s="1"/>
  <c r="AA5" i="40"/>
  <c r="Y5" i="40"/>
  <c r="Y13" i="40" s="1"/>
  <c r="X5" i="40"/>
  <c r="X13" i="40" s="1"/>
  <c r="W5" i="40"/>
  <c r="U5" i="40"/>
  <c r="U6" i="40" s="1"/>
  <c r="T5" i="40"/>
  <c r="T13" i="40" s="1"/>
  <c r="S5" i="40"/>
  <c r="BC5" i="40"/>
  <c r="AZ5" i="40"/>
  <c r="AZ13" i="40" s="1"/>
  <c r="AY5" i="40"/>
  <c r="AY6" i="40" s="1"/>
  <c r="AV5" i="40"/>
  <c r="AU5" i="40"/>
  <c r="AU6" i="40" s="1"/>
  <c r="AU8" i="40" s="1"/>
  <c r="AU9" i="40" s="1"/>
  <c r="AU12" i="39"/>
  <c r="AV12" i="39"/>
  <c r="AW12" i="39"/>
  <c r="AX12" i="39"/>
  <c r="AY12" i="39"/>
  <c r="AZ12" i="39"/>
  <c r="BA12" i="39"/>
  <c r="BB12" i="39"/>
  <c r="BC12" i="39"/>
  <c r="AG14" i="39"/>
  <c r="AH14" i="39"/>
  <c r="AI14" i="39"/>
  <c r="AJ14" i="39"/>
  <c r="AP14" i="39" s="1"/>
  <c r="AK14" i="39"/>
  <c r="AL14" i="39"/>
  <c r="AM14" i="39"/>
  <c r="AN14" i="39"/>
  <c r="AN7" i="39" s="1"/>
  <c r="AO14" i="39"/>
  <c r="AG12" i="39"/>
  <c r="AH12" i="39"/>
  <c r="AI12" i="39"/>
  <c r="AJ12" i="39"/>
  <c r="AK12" i="39"/>
  <c r="AL12" i="39"/>
  <c r="AM12" i="39"/>
  <c r="AN12" i="39"/>
  <c r="AO12" i="39"/>
  <c r="AT12" i="39"/>
  <c r="AF14" i="39"/>
  <c r="AF12" i="39"/>
  <c r="S12" i="39"/>
  <c r="T12" i="39"/>
  <c r="U12" i="39"/>
  <c r="V12" i="39"/>
  <c r="V7" i="39" s="1"/>
  <c r="W12" i="39"/>
  <c r="X12" i="39"/>
  <c r="Y12" i="39"/>
  <c r="Z12" i="39"/>
  <c r="AA12" i="39"/>
  <c r="S14" i="39"/>
  <c r="T14" i="39"/>
  <c r="U14" i="39"/>
  <c r="V14" i="39"/>
  <c r="AB14" i="39" s="1"/>
  <c r="W14" i="39"/>
  <c r="X14" i="39"/>
  <c r="Y14" i="39"/>
  <c r="Z14" i="39"/>
  <c r="AA14" i="39"/>
  <c r="D14" i="39"/>
  <c r="E14" i="39"/>
  <c r="F14" i="39"/>
  <c r="G14" i="39"/>
  <c r="V5" i="39" s="1"/>
  <c r="H14" i="39"/>
  <c r="I14" i="39"/>
  <c r="J14" i="39"/>
  <c r="K14" i="39"/>
  <c r="L14" i="39"/>
  <c r="D12" i="39"/>
  <c r="E12" i="39"/>
  <c r="F12" i="39"/>
  <c r="G12" i="39"/>
  <c r="H12" i="39"/>
  <c r="I12" i="39"/>
  <c r="J12" i="39"/>
  <c r="K12" i="39"/>
  <c r="L12" i="39"/>
  <c r="D5" i="39"/>
  <c r="E5" i="39"/>
  <c r="F5" i="39"/>
  <c r="G5" i="39"/>
  <c r="AX5" i="39" s="1"/>
  <c r="H5" i="39"/>
  <c r="I5" i="39"/>
  <c r="J5" i="39"/>
  <c r="K5" i="39"/>
  <c r="BB5" i="39" s="1"/>
  <c r="L5" i="39"/>
  <c r="R12" i="39"/>
  <c r="R14" i="39"/>
  <c r="C14" i="39"/>
  <c r="C12" i="39"/>
  <c r="C6" i="39" s="1"/>
  <c r="C8" i="39" s="1"/>
  <c r="C9" i="39" s="1"/>
  <c r="C5" i="39"/>
  <c r="BA14" i="39"/>
  <c r="BA7" i="39" s="1"/>
  <c r="AW14" i="39"/>
  <c r="AW7" i="39" s="1"/>
  <c r="BC14" i="39"/>
  <c r="BB14" i="39"/>
  <c r="BB7" i="39" s="1"/>
  <c r="AY14" i="39"/>
  <c r="AY7" i="39" s="1"/>
  <c r="AV14" i="39"/>
  <c r="AV7" i="39" s="1"/>
  <c r="AU14" i="39"/>
  <c r="AU7" i="39" s="1"/>
  <c r="AT14" i="39"/>
  <c r="AO5" i="39"/>
  <c r="W7" i="39"/>
  <c r="S7" i="39"/>
  <c r="Z5" i="39"/>
  <c r="R5" i="39"/>
  <c r="BD12" i="39"/>
  <c r="AP12" i="39"/>
  <c r="W13" i="39"/>
  <c r="S13" i="39"/>
  <c r="R13" i="39"/>
  <c r="H13" i="39"/>
  <c r="F13" i="39"/>
  <c r="D13" i="39"/>
  <c r="AZ7" i="39"/>
  <c r="AM7" i="39"/>
  <c r="AK7" i="39"/>
  <c r="AI7" i="39"/>
  <c r="AG7" i="39"/>
  <c r="AF7" i="39"/>
  <c r="Y7" i="39"/>
  <c r="X7" i="39"/>
  <c r="U7" i="39"/>
  <c r="T7" i="39"/>
  <c r="R7" i="39"/>
  <c r="J7" i="39"/>
  <c r="I7" i="39"/>
  <c r="H7" i="39"/>
  <c r="F7" i="39"/>
  <c r="E7" i="39"/>
  <c r="D7" i="39"/>
  <c r="C7" i="39"/>
  <c r="X6" i="39"/>
  <c r="X10" i="39" s="1"/>
  <c r="BA5" i="39"/>
  <c r="BA6" i="39" s="1"/>
  <c r="AW5" i="39"/>
  <c r="AW6" i="39" s="1"/>
  <c r="AW10" i="39" s="1"/>
  <c r="AW11" i="39" s="1"/>
  <c r="AN5" i="39"/>
  <c r="AM5" i="39"/>
  <c r="AM6" i="39" s="1"/>
  <c r="AL5" i="39"/>
  <c r="AL6" i="39" s="1"/>
  <c r="AI5" i="39"/>
  <c r="AI6" i="39" s="1"/>
  <c r="AH5" i="39"/>
  <c r="AH6" i="39" s="1"/>
  <c r="AF5" i="39"/>
  <c r="AF13" i="39" s="1"/>
  <c r="AA5" i="39"/>
  <c r="Y5" i="39"/>
  <c r="Y6" i="39" s="1"/>
  <c r="X5" i="39"/>
  <c r="W5" i="39"/>
  <c r="W6" i="39" s="1"/>
  <c r="U5" i="39"/>
  <c r="U6" i="39" s="1"/>
  <c r="T5" i="39"/>
  <c r="S5" i="39"/>
  <c r="S6" i="39" s="1"/>
  <c r="S10" i="39" s="1"/>
  <c r="S11" i="39" s="1"/>
  <c r="BC5" i="39"/>
  <c r="J6" i="39"/>
  <c r="J10" i="39" s="1"/>
  <c r="AZ5" i="39"/>
  <c r="AY5" i="39"/>
  <c r="AY6" i="39" s="1"/>
  <c r="F6" i="39"/>
  <c r="F10" i="39" s="1"/>
  <c r="F11" i="39" s="1"/>
  <c r="AV5" i="39"/>
  <c r="AU5" i="39"/>
  <c r="AU6" i="39" s="1"/>
  <c r="AG14" i="38"/>
  <c r="AH14" i="38"/>
  <c r="AI14" i="38"/>
  <c r="AI7" i="38" s="1"/>
  <c r="AJ14" i="38"/>
  <c r="AK14" i="38"/>
  <c r="AL14" i="38"/>
  <c r="AM14" i="38"/>
  <c r="BA14" i="38" s="1"/>
  <c r="BA7" i="38" s="1"/>
  <c r="AN14" i="38"/>
  <c r="BB14" i="38" s="1"/>
  <c r="AO14" i="38"/>
  <c r="AG12" i="38"/>
  <c r="AH12" i="38"/>
  <c r="AI12" i="38"/>
  <c r="AJ12" i="38"/>
  <c r="AK12" i="38"/>
  <c r="AL12" i="38"/>
  <c r="AM12" i="38"/>
  <c r="AN12" i="38"/>
  <c r="AO12" i="38"/>
  <c r="AU12" i="38"/>
  <c r="AV12" i="38"/>
  <c r="AW12" i="38"/>
  <c r="AX12" i="38"/>
  <c r="AY12" i="38"/>
  <c r="AZ12" i="38"/>
  <c r="BA12" i="38"/>
  <c r="BB12" i="38"/>
  <c r="BC12" i="38"/>
  <c r="BD12" i="38"/>
  <c r="AT12" i="38"/>
  <c r="AF14" i="38"/>
  <c r="AF12" i="38"/>
  <c r="S12" i="38"/>
  <c r="S7" i="38" s="1"/>
  <c r="T12" i="38"/>
  <c r="U12" i="38"/>
  <c r="V12" i="38"/>
  <c r="V7" i="38" s="1"/>
  <c r="W12" i="38"/>
  <c r="X12" i="38"/>
  <c r="Y12" i="38"/>
  <c r="Z12" i="38"/>
  <c r="AA12" i="38"/>
  <c r="S14" i="38"/>
  <c r="T14" i="38"/>
  <c r="U14" i="38"/>
  <c r="V14" i="38"/>
  <c r="AB14" i="38" s="1"/>
  <c r="W14" i="38"/>
  <c r="X14" i="38"/>
  <c r="Y14" i="38"/>
  <c r="Z14" i="38"/>
  <c r="AN5" i="38" s="1"/>
  <c r="AA14" i="38"/>
  <c r="D14" i="38"/>
  <c r="E14" i="38"/>
  <c r="F14" i="38"/>
  <c r="G14" i="38"/>
  <c r="V5" i="38" s="1"/>
  <c r="H14" i="38"/>
  <c r="I14" i="38"/>
  <c r="J14" i="38"/>
  <c r="K14" i="38"/>
  <c r="Z5" i="38" s="1"/>
  <c r="L14" i="38"/>
  <c r="D12" i="38"/>
  <c r="E12" i="38"/>
  <c r="F12" i="38"/>
  <c r="G12" i="38"/>
  <c r="H12" i="38"/>
  <c r="I12" i="38"/>
  <c r="J12" i="38"/>
  <c r="K12" i="38"/>
  <c r="L12" i="38"/>
  <c r="D5" i="38"/>
  <c r="E5" i="38"/>
  <c r="F5" i="38"/>
  <c r="G5" i="38"/>
  <c r="H5" i="38"/>
  <c r="I5" i="38"/>
  <c r="J5" i="38"/>
  <c r="K5" i="38"/>
  <c r="BB5" i="38" s="1"/>
  <c r="L5" i="38"/>
  <c r="R12" i="38"/>
  <c r="R14" i="38"/>
  <c r="R7" i="38" s="1"/>
  <c r="C14" i="38"/>
  <c r="R5" i="38" s="1"/>
  <c r="C12" i="38"/>
  <c r="C6" i="38" s="1"/>
  <c r="C5" i="38"/>
  <c r="AW14" i="38"/>
  <c r="BC14" i="38"/>
  <c r="AZ14" i="38"/>
  <c r="AZ7" i="38" s="1"/>
  <c r="AY14" i="38"/>
  <c r="AY7" i="38" s="1"/>
  <c r="AX14" i="38"/>
  <c r="AV14" i="38"/>
  <c r="AU14" i="38"/>
  <c r="AU7" i="38" s="1"/>
  <c r="AT14" i="38"/>
  <c r="AO5" i="38"/>
  <c r="Y7" i="38"/>
  <c r="W7" i="38"/>
  <c r="U7" i="38"/>
  <c r="X5" i="38"/>
  <c r="X13" i="38" s="1"/>
  <c r="T5" i="38"/>
  <c r="T13" i="38" s="1"/>
  <c r="AP12" i="38"/>
  <c r="J13" i="38"/>
  <c r="I13" i="38"/>
  <c r="F13" i="38"/>
  <c r="E13" i="38"/>
  <c r="D13" i="38"/>
  <c r="AV7" i="38"/>
  <c r="AM7" i="38"/>
  <c r="AJ7" i="38"/>
  <c r="AF7" i="38"/>
  <c r="X7" i="38"/>
  <c r="T7" i="38"/>
  <c r="K7" i="38"/>
  <c r="J7" i="38"/>
  <c r="I7" i="38"/>
  <c r="H7" i="38"/>
  <c r="F7" i="38"/>
  <c r="E7" i="38"/>
  <c r="D7" i="38"/>
  <c r="T6" i="38"/>
  <c r="T10" i="38" s="1"/>
  <c r="T11" i="38" s="1"/>
  <c r="BC5" i="38"/>
  <c r="BA5" i="38"/>
  <c r="AY5" i="38"/>
  <c r="AY6" i="38" s="1"/>
  <c r="AY10" i="38" s="1"/>
  <c r="AW5" i="38"/>
  <c r="AW6" i="38" s="1"/>
  <c r="AU5" i="38"/>
  <c r="AU6" i="38" s="1"/>
  <c r="AU10" i="38" s="1"/>
  <c r="AU11" i="38" s="1"/>
  <c r="AL5" i="38"/>
  <c r="AL6" i="38" s="1"/>
  <c r="AH5" i="38"/>
  <c r="AH6" i="38" s="1"/>
  <c r="AF5" i="38"/>
  <c r="AF6" i="38" s="1"/>
  <c r="AF10" i="38" s="1"/>
  <c r="AF11" i="38" s="1"/>
  <c r="AA5" i="38"/>
  <c r="Y5" i="38"/>
  <c r="Y6" i="38" s="1"/>
  <c r="W5" i="38"/>
  <c r="U5" i="38"/>
  <c r="U6" i="38" s="1"/>
  <c r="U10" i="38" s="1"/>
  <c r="U11" i="38" s="1"/>
  <c r="S5" i="38"/>
  <c r="S6" i="38" s="1"/>
  <c r="J6" i="38"/>
  <c r="J10" i="38" s="1"/>
  <c r="J11" i="38" s="1"/>
  <c r="AZ5" i="38"/>
  <c r="AZ13" i="38" s="1"/>
  <c r="H6" i="38"/>
  <c r="H10" i="38" s="1"/>
  <c r="F6" i="38"/>
  <c r="F10" i="38" s="1"/>
  <c r="F11" i="38" s="1"/>
  <c r="AV5" i="38"/>
  <c r="AV13" i="38" s="1"/>
  <c r="D6" i="38"/>
  <c r="D10" i="38" s="1"/>
  <c r="D11" i="38" s="1"/>
  <c r="AU12" i="37"/>
  <c r="AV12" i="37"/>
  <c r="AW12" i="37"/>
  <c r="AX12" i="37"/>
  <c r="AY12" i="37"/>
  <c r="AZ12" i="37"/>
  <c r="BA12" i="37"/>
  <c r="BB12" i="37"/>
  <c r="BC12" i="37"/>
  <c r="AG14" i="37"/>
  <c r="AH14" i="37"/>
  <c r="AI14" i="37"/>
  <c r="AW14" i="37" s="1"/>
  <c r="AW7" i="37" s="1"/>
  <c r="AW8" i="37" s="1"/>
  <c r="AW9" i="37" s="1"/>
  <c r="AJ14" i="37"/>
  <c r="AX14" i="37" s="1"/>
  <c r="AK14" i="37"/>
  <c r="AL14" i="37"/>
  <c r="AM14" i="37"/>
  <c r="AM7" i="37" s="1"/>
  <c r="AN14" i="37"/>
  <c r="AN7" i="37" s="1"/>
  <c r="AO14" i="37"/>
  <c r="AG12" i="37"/>
  <c r="AH12" i="37"/>
  <c r="AI12" i="37"/>
  <c r="AJ12" i="37"/>
  <c r="AP12" i="37" s="1"/>
  <c r="AK12" i="37"/>
  <c r="AL12" i="37"/>
  <c r="AM12" i="37"/>
  <c r="AN12" i="37"/>
  <c r="AO12" i="37"/>
  <c r="AF12" i="37"/>
  <c r="AF6" i="37" s="1"/>
  <c r="AF10" i="37" s="1"/>
  <c r="AF11" i="37" s="1"/>
  <c r="AF14" i="37"/>
  <c r="AT12" i="37"/>
  <c r="S14" i="37"/>
  <c r="T14" i="37"/>
  <c r="U14" i="37"/>
  <c r="V14" i="37"/>
  <c r="AJ5" i="37" s="1"/>
  <c r="W14" i="37"/>
  <c r="X14" i="37"/>
  <c r="Y14" i="37"/>
  <c r="Z14" i="37"/>
  <c r="AN5" i="37" s="1"/>
  <c r="AA14" i="37"/>
  <c r="S12" i="37"/>
  <c r="T12" i="37"/>
  <c r="U12" i="37"/>
  <c r="V12" i="37"/>
  <c r="W12" i="37"/>
  <c r="X12" i="37"/>
  <c r="Y12" i="37"/>
  <c r="Z12" i="37"/>
  <c r="Z13" i="37" s="1"/>
  <c r="AA12" i="37"/>
  <c r="D14" i="37"/>
  <c r="E14" i="37"/>
  <c r="F14" i="37"/>
  <c r="G14" i="37"/>
  <c r="V5" i="37" s="1"/>
  <c r="H14" i="37"/>
  <c r="I14" i="37"/>
  <c r="J14" i="37"/>
  <c r="K14" i="37"/>
  <c r="L14" i="37"/>
  <c r="D12" i="37"/>
  <c r="E12" i="37"/>
  <c r="F12" i="37"/>
  <c r="G12" i="37"/>
  <c r="H12" i="37"/>
  <c r="I12" i="37"/>
  <c r="J12" i="37"/>
  <c r="K12" i="37"/>
  <c r="L12" i="37"/>
  <c r="D5" i="37"/>
  <c r="E5" i="37"/>
  <c r="F5" i="37"/>
  <c r="G5" i="37"/>
  <c r="AX5" i="37" s="1"/>
  <c r="H5" i="37"/>
  <c r="I5" i="37"/>
  <c r="J5" i="37"/>
  <c r="K5" i="37"/>
  <c r="BB5" i="37" s="1"/>
  <c r="L5" i="37"/>
  <c r="R12" i="37"/>
  <c r="R14" i="37"/>
  <c r="C14" i="37"/>
  <c r="R5" i="37" s="1"/>
  <c r="R13" i="37" s="1"/>
  <c r="C12" i="37"/>
  <c r="C5" i="37"/>
  <c r="BA14" i="37"/>
  <c r="BA7" i="37" s="1"/>
  <c r="BC14" i="37"/>
  <c r="AZ14" i="37"/>
  <c r="AY14" i="37"/>
  <c r="AY7" i="37" s="1"/>
  <c r="AV14" i="37"/>
  <c r="AV7" i="37" s="1"/>
  <c r="AU14" i="37"/>
  <c r="AU7" i="37" s="1"/>
  <c r="AT14" i="37"/>
  <c r="AO5" i="37"/>
  <c r="W7" i="37"/>
  <c r="S7" i="37"/>
  <c r="Z5" i="37"/>
  <c r="X13" i="37"/>
  <c r="BD12" i="37"/>
  <c r="AY13" i="37"/>
  <c r="AU13" i="37"/>
  <c r="J13" i="37"/>
  <c r="I13" i="37"/>
  <c r="H13" i="37"/>
  <c r="F13" i="37"/>
  <c r="E13" i="37"/>
  <c r="D13" i="37"/>
  <c r="AZ7" i="37"/>
  <c r="AK7" i="37"/>
  <c r="AG7" i="37"/>
  <c r="AF7" i="37"/>
  <c r="Y7" i="37"/>
  <c r="X7" i="37"/>
  <c r="U7" i="37"/>
  <c r="T7" i="37"/>
  <c r="R7" i="37"/>
  <c r="J7" i="37"/>
  <c r="I7" i="37"/>
  <c r="H7" i="37"/>
  <c r="F7" i="37"/>
  <c r="E7" i="37"/>
  <c r="D7" i="37"/>
  <c r="AZ6" i="37"/>
  <c r="X6" i="37"/>
  <c r="BA5" i="37"/>
  <c r="BA6" i="37" s="1"/>
  <c r="AW5" i="37"/>
  <c r="AW6" i="37" s="1"/>
  <c r="AM5" i="37"/>
  <c r="AM6" i="37" s="1"/>
  <c r="AL5" i="37"/>
  <c r="AL6" i="37" s="1"/>
  <c r="AI5" i="37"/>
  <c r="AI6" i="37" s="1"/>
  <c r="AH5" i="37"/>
  <c r="AH6" i="37" s="1"/>
  <c r="AF5" i="37"/>
  <c r="AA5" i="37"/>
  <c r="Y5" i="37"/>
  <c r="Y6" i="37" s="1"/>
  <c r="X5" i="37"/>
  <c r="W5" i="37"/>
  <c r="W6" i="37" s="1"/>
  <c r="U5" i="37"/>
  <c r="U6" i="37" s="1"/>
  <c r="U10" i="37" s="1"/>
  <c r="U11" i="37" s="1"/>
  <c r="T5" i="37"/>
  <c r="T13" i="37" s="1"/>
  <c r="S5" i="37"/>
  <c r="S6" i="37" s="1"/>
  <c r="BC5" i="37"/>
  <c r="J6" i="37"/>
  <c r="J10" i="37" s="1"/>
  <c r="J11" i="37" s="1"/>
  <c r="AZ5" i="37"/>
  <c r="AZ13" i="37" s="1"/>
  <c r="AY5" i="37"/>
  <c r="AY6" i="37" s="1"/>
  <c r="AY8" i="37" s="1"/>
  <c r="AY9" i="37" s="1"/>
  <c r="F6" i="37"/>
  <c r="F10" i="37" s="1"/>
  <c r="F11" i="37" s="1"/>
  <c r="AV5" i="37"/>
  <c r="AV13" i="37" s="1"/>
  <c r="AU5" i="37"/>
  <c r="AU6" i="37" s="1"/>
  <c r="AU12" i="36"/>
  <c r="AV12" i="36"/>
  <c r="AW12" i="36"/>
  <c r="AX12" i="36"/>
  <c r="AY12" i="36"/>
  <c r="AZ12" i="36"/>
  <c r="BA12" i="36"/>
  <c r="BB12" i="36"/>
  <c r="BC12" i="36"/>
  <c r="AG14" i="36"/>
  <c r="AH14" i="36"/>
  <c r="AI14" i="36"/>
  <c r="AW14" i="36" s="1"/>
  <c r="AW7" i="36" s="1"/>
  <c r="AJ14" i="36"/>
  <c r="AJ7" i="36" s="1"/>
  <c r="AK14" i="36"/>
  <c r="AL14" i="36"/>
  <c r="AM14" i="36"/>
  <c r="BA14" i="36" s="1"/>
  <c r="BA7" i="36" s="1"/>
  <c r="AN14" i="36"/>
  <c r="BB14" i="36" s="1"/>
  <c r="AO14" i="36"/>
  <c r="AG12" i="36"/>
  <c r="AH12" i="36"/>
  <c r="AI12" i="36"/>
  <c r="AJ12" i="36"/>
  <c r="AK12" i="36"/>
  <c r="AL12" i="36"/>
  <c r="AM12" i="36"/>
  <c r="AN12" i="36"/>
  <c r="AO12" i="36"/>
  <c r="AT12" i="36"/>
  <c r="AF14" i="36"/>
  <c r="AF12" i="36"/>
  <c r="S14" i="36"/>
  <c r="T14" i="36"/>
  <c r="U14" i="36"/>
  <c r="V14" i="36"/>
  <c r="AJ5" i="36" s="1"/>
  <c r="W14" i="36"/>
  <c r="X14" i="36"/>
  <c r="Y14" i="36"/>
  <c r="Z14" i="36"/>
  <c r="AN5" i="36" s="1"/>
  <c r="AA14" i="36"/>
  <c r="S12" i="36"/>
  <c r="T12" i="36"/>
  <c r="U12" i="36"/>
  <c r="V12" i="36"/>
  <c r="W12" i="36"/>
  <c r="X12" i="36"/>
  <c r="Y12" i="36"/>
  <c r="Z12" i="36"/>
  <c r="AA12" i="36"/>
  <c r="D14" i="36"/>
  <c r="E14" i="36"/>
  <c r="F14" i="36"/>
  <c r="G14" i="36"/>
  <c r="V5" i="36" s="1"/>
  <c r="H14" i="36"/>
  <c r="I14" i="36"/>
  <c r="J14" i="36"/>
  <c r="K14" i="36"/>
  <c r="L14" i="36"/>
  <c r="D12" i="36"/>
  <c r="E12" i="36"/>
  <c r="F12" i="36"/>
  <c r="G12" i="36"/>
  <c r="H12" i="36"/>
  <c r="I12" i="36"/>
  <c r="J12" i="36"/>
  <c r="K12" i="36"/>
  <c r="L12" i="36"/>
  <c r="D5" i="36"/>
  <c r="E5" i="36"/>
  <c r="F5" i="36"/>
  <c r="G5" i="36"/>
  <c r="H5" i="36"/>
  <c r="I5" i="36"/>
  <c r="J5" i="36"/>
  <c r="K5" i="36"/>
  <c r="L5" i="36"/>
  <c r="R12" i="36"/>
  <c r="R14" i="36"/>
  <c r="C14" i="36"/>
  <c r="C12" i="36"/>
  <c r="C13" i="36" s="1"/>
  <c r="C5" i="36"/>
  <c r="BC14" i="36"/>
  <c r="AY14" i="36"/>
  <c r="AX14" i="36"/>
  <c r="AU14" i="36"/>
  <c r="AT14" i="36"/>
  <c r="AM7" i="36"/>
  <c r="AO5" i="36"/>
  <c r="Z5" i="36"/>
  <c r="Y13" i="36"/>
  <c r="BD12" i="36"/>
  <c r="J13" i="36"/>
  <c r="I13" i="36"/>
  <c r="F13" i="36"/>
  <c r="E13" i="36"/>
  <c r="AK7" i="36"/>
  <c r="AG7" i="36"/>
  <c r="AF7" i="36"/>
  <c r="Y7" i="36"/>
  <c r="X7" i="36"/>
  <c r="V7" i="36"/>
  <c r="U7" i="36"/>
  <c r="T7" i="36"/>
  <c r="R7" i="36"/>
  <c r="J7" i="36"/>
  <c r="I7" i="36"/>
  <c r="F7" i="36"/>
  <c r="E7" i="36"/>
  <c r="C7" i="36"/>
  <c r="AF6" i="36"/>
  <c r="AF10" i="36" s="1"/>
  <c r="AF11" i="36" s="1"/>
  <c r="Y6" i="36"/>
  <c r="Y10" i="36" s="1"/>
  <c r="Y11" i="36" s="1"/>
  <c r="T6" i="36"/>
  <c r="T10" i="36" s="1"/>
  <c r="T11" i="36" s="1"/>
  <c r="C6" i="36"/>
  <c r="C10" i="36" s="1"/>
  <c r="C11" i="36" s="1"/>
  <c r="BB5" i="36"/>
  <c r="BA5" i="36"/>
  <c r="BA6" i="36" s="1"/>
  <c r="AW5" i="36"/>
  <c r="AW6" i="36" s="1"/>
  <c r="AT5" i="36"/>
  <c r="AM5" i="36"/>
  <c r="AM6" i="36" s="1"/>
  <c r="AL5" i="36"/>
  <c r="AL6" i="36" s="1"/>
  <c r="AI5" i="36"/>
  <c r="AI6" i="36" s="1"/>
  <c r="AH5" i="36"/>
  <c r="AH6" i="36" s="1"/>
  <c r="AF5" i="36"/>
  <c r="AF13" i="36" s="1"/>
  <c r="AA5" i="36"/>
  <c r="Y5" i="36"/>
  <c r="X5" i="36"/>
  <c r="X13" i="36" s="1"/>
  <c r="W5" i="36"/>
  <c r="W6" i="36" s="1"/>
  <c r="U5" i="36"/>
  <c r="U13" i="36" s="1"/>
  <c r="T5" i="36"/>
  <c r="T13" i="36" s="1"/>
  <c r="S5" i="36"/>
  <c r="BC5" i="36"/>
  <c r="J6" i="36"/>
  <c r="AZ5" i="36"/>
  <c r="AZ6" i="36" s="1"/>
  <c r="AY5" i="36"/>
  <c r="AY6" i="36" s="1"/>
  <c r="F6" i="36"/>
  <c r="F10" i="36" s="1"/>
  <c r="F11" i="36" s="1"/>
  <c r="AV5" i="36"/>
  <c r="AV13" i="36" s="1"/>
  <c r="AU5" i="36"/>
  <c r="AU6" i="36" s="1"/>
  <c r="AU12" i="35"/>
  <c r="AV12" i="35"/>
  <c r="AW12" i="35"/>
  <c r="AX12" i="35"/>
  <c r="AY12" i="35"/>
  <c r="AZ12" i="35"/>
  <c r="BA12" i="35"/>
  <c r="BB12" i="35"/>
  <c r="BC12" i="35"/>
  <c r="AG14" i="35"/>
  <c r="AH14" i="35"/>
  <c r="AI14" i="35"/>
  <c r="AJ14" i="35"/>
  <c r="AP14" i="35" s="1"/>
  <c r="AK14" i="35"/>
  <c r="AL14" i="35"/>
  <c r="AM14" i="35"/>
  <c r="AN14" i="35"/>
  <c r="AO14" i="35"/>
  <c r="AG12" i="35"/>
  <c r="AH12" i="35"/>
  <c r="AI12" i="35"/>
  <c r="AJ12" i="35"/>
  <c r="AP12" i="35" s="1"/>
  <c r="AK12" i="35"/>
  <c r="AL12" i="35"/>
  <c r="AM12" i="35"/>
  <c r="AN12" i="35"/>
  <c r="AO12" i="35"/>
  <c r="AT12" i="35"/>
  <c r="AF14" i="35"/>
  <c r="AF12" i="35"/>
  <c r="S12" i="35"/>
  <c r="T12" i="35"/>
  <c r="U12" i="35"/>
  <c r="V12" i="35"/>
  <c r="V7" i="35" s="1"/>
  <c r="W12" i="35"/>
  <c r="X12" i="35"/>
  <c r="Y12" i="35"/>
  <c r="Z12" i="35"/>
  <c r="AA12" i="35"/>
  <c r="S14" i="35"/>
  <c r="T14" i="35"/>
  <c r="U14" i="35"/>
  <c r="V14" i="35"/>
  <c r="AJ5" i="35" s="1"/>
  <c r="W14" i="35"/>
  <c r="X14" i="35"/>
  <c r="Y14" i="35"/>
  <c r="Z14" i="35"/>
  <c r="AA14" i="35"/>
  <c r="D14" i="35"/>
  <c r="E14" i="35"/>
  <c r="F14" i="35"/>
  <c r="G14" i="35"/>
  <c r="V5" i="35" s="1"/>
  <c r="H14" i="35"/>
  <c r="I14" i="35"/>
  <c r="J14" i="35"/>
  <c r="K14" i="35"/>
  <c r="L14" i="35"/>
  <c r="D12" i="35"/>
  <c r="E12" i="35"/>
  <c r="E7" i="35" s="1"/>
  <c r="F12" i="35"/>
  <c r="G12" i="35"/>
  <c r="H12" i="35"/>
  <c r="H13" i="35" s="1"/>
  <c r="I12" i="35"/>
  <c r="I7" i="35" s="1"/>
  <c r="J12" i="35"/>
  <c r="K12" i="35"/>
  <c r="L12" i="35"/>
  <c r="D5" i="35"/>
  <c r="E5" i="35"/>
  <c r="F5" i="35"/>
  <c r="G5" i="35"/>
  <c r="H5" i="35"/>
  <c r="I5" i="35"/>
  <c r="J5" i="35"/>
  <c r="K5" i="35"/>
  <c r="L5" i="35"/>
  <c r="R12" i="35"/>
  <c r="R14" i="35"/>
  <c r="C14" i="35"/>
  <c r="C12" i="35"/>
  <c r="C13" i="35" s="1"/>
  <c r="C5" i="35"/>
  <c r="BA14" i="35"/>
  <c r="BA7" i="35" s="1"/>
  <c r="AW14" i="35"/>
  <c r="AW7" i="35" s="1"/>
  <c r="BC14" i="35"/>
  <c r="BB14" i="35"/>
  <c r="AZ14" i="35"/>
  <c r="AY14" i="35"/>
  <c r="AY7" i="35" s="1"/>
  <c r="AV14" i="35"/>
  <c r="AV7" i="35" s="1"/>
  <c r="AU14" i="35"/>
  <c r="AU7" i="35" s="1"/>
  <c r="AT14" i="35"/>
  <c r="AO5" i="35"/>
  <c r="Y7" i="35"/>
  <c r="W7" i="35"/>
  <c r="U7" i="35"/>
  <c r="S7" i="35"/>
  <c r="AB14" i="35"/>
  <c r="Z5" i="35"/>
  <c r="X5" i="35"/>
  <c r="X13" i="35" s="1"/>
  <c r="T5" i="35"/>
  <c r="T13" i="35" s="1"/>
  <c r="R5" i="35"/>
  <c r="BD12" i="35"/>
  <c r="W13" i="35"/>
  <c r="J13" i="35"/>
  <c r="I13" i="35"/>
  <c r="F13" i="35"/>
  <c r="E13" i="35"/>
  <c r="D13" i="35"/>
  <c r="AZ7" i="35"/>
  <c r="AM7" i="35"/>
  <c r="AI7" i="35"/>
  <c r="AF7" i="35"/>
  <c r="X7" i="35"/>
  <c r="T7" i="35"/>
  <c r="R7" i="35"/>
  <c r="J7" i="35"/>
  <c r="H7" i="35"/>
  <c r="F7" i="35"/>
  <c r="D7" i="35"/>
  <c r="C7" i="35"/>
  <c r="C8" i="35" s="1"/>
  <c r="C9" i="35" s="1"/>
  <c r="AF6" i="35"/>
  <c r="X6" i="35"/>
  <c r="T6" i="35"/>
  <c r="T10" i="35" s="1"/>
  <c r="T11" i="35" s="1"/>
  <c r="C6" i="35"/>
  <c r="C10" i="35" s="1"/>
  <c r="C11" i="35" s="1"/>
  <c r="BC5" i="35"/>
  <c r="BA5" i="35"/>
  <c r="BA6" i="35" s="1"/>
  <c r="AY5" i="35"/>
  <c r="AY6" i="35" s="1"/>
  <c r="AY10" i="35" s="1"/>
  <c r="AY11" i="35" s="1"/>
  <c r="AW5" i="35"/>
  <c r="AW6" i="35" s="1"/>
  <c r="AW10" i="35" s="1"/>
  <c r="AW11" i="35" s="1"/>
  <c r="AU5" i="35"/>
  <c r="AU6" i="35" s="1"/>
  <c r="AL5" i="35"/>
  <c r="AL6" i="35" s="1"/>
  <c r="AH5" i="35"/>
  <c r="AH6" i="35" s="1"/>
  <c r="AF5" i="35"/>
  <c r="AF13" i="35" s="1"/>
  <c r="AA5" i="35"/>
  <c r="Y5" i="35"/>
  <c r="Y6" i="35" s="1"/>
  <c r="W5" i="35"/>
  <c r="W6" i="35" s="1"/>
  <c r="U5" i="35"/>
  <c r="U6" i="35" s="1"/>
  <c r="U10" i="35" s="1"/>
  <c r="U11" i="35" s="1"/>
  <c r="S5" i="35"/>
  <c r="S6" i="35" s="1"/>
  <c r="BB5" i="35"/>
  <c r="J6" i="35"/>
  <c r="AZ5" i="35"/>
  <c r="AZ13" i="35" s="1"/>
  <c r="H6" i="35"/>
  <c r="AX5" i="35"/>
  <c r="F6" i="35"/>
  <c r="F10" i="35" s="1"/>
  <c r="F11" i="35" s="1"/>
  <c r="AV5" i="35"/>
  <c r="AV13" i="35" s="1"/>
  <c r="D6" i="35"/>
  <c r="AU12" i="34"/>
  <c r="AV12" i="34"/>
  <c r="AW12" i="34"/>
  <c r="AX12" i="34"/>
  <c r="AY12" i="34"/>
  <c r="AZ12" i="34"/>
  <c r="BA12" i="34"/>
  <c r="BB12" i="34"/>
  <c r="BC12" i="34"/>
  <c r="AG14" i="34"/>
  <c r="AH14" i="34"/>
  <c r="AV14" i="34" s="1"/>
  <c r="AV7" i="34" s="1"/>
  <c r="AI14" i="34"/>
  <c r="AJ14" i="34"/>
  <c r="AX14" i="34" s="1"/>
  <c r="AK14" i="34"/>
  <c r="AL14" i="34"/>
  <c r="AM14" i="34"/>
  <c r="AN14" i="34"/>
  <c r="BB14" i="34" s="1"/>
  <c r="AO14" i="34"/>
  <c r="AG12" i="34"/>
  <c r="AH12" i="34"/>
  <c r="AI12" i="34"/>
  <c r="AJ12" i="34"/>
  <c r="AK12" i="34"/>
  <c r="AL12" i="34"/>
  <c r="AM12" i="34"/>
  <c r="AN12" i="34"/>
  <c r="AO12" i="34"/>
  <c r="AT12" i="34"/>
  <c r="AF12" i="34"/>
  <c r="AF14" i="34"/>
  <c r="S14" i="34"/>
  <c r="T14" i="34"/>
  <c r="U14" i="34"/>
  <c r="U7" i="34" s="1"/>
  <c r="U8" i="34" s="1"/>
  <c r="U9" i="34" s="1"/>
  <c r="V14" i="34"/>
  <c r="AJ5" i="34" s="1"/>
  <c r="W14" i="34"/>
  <c r="X14" i="34"/>
  <c r="Y14" i="34"/>
  <c r="Z14" i="34"/>
  <c r="AN5" i="34" s="1"/>
  <c r="AA14" i="34"/>
  <c r="S12" i="34"/>
  <c r="T12" i="34"/>
  <c r="U12" i="34"/>
  <c r="V12" i="34"/>
  <c r="W12" i="34"/>
  <c r="X12" i="34"/>
  <c r="Y12" i="34"/>
  <c r="Z12" i="34"/>
  <c r="AA12" i="34"/>
  <c r="D14" i="34"/>
  <c r="E14" i="34"/>
  <c r="F14" i="34"/>
  <c r="G14" i="34"/>
  <c r="V5" i="34" s="1"/>
  <c r="H14" i="34"/>
  <c r="I14" i="34"/>
  <c r="J14" i="34"/>
  <c r="K14" i="34"/>
  <c r="Z5" i="34" s="1"/>
  <c r="L14" i="34"/>
  <c r="D12" i="34"/>
  <c r="D13" i="34" s="1"/>
  <c r="E12" i="34"/>
  <c r="F12" i="34"/>
  <c r="G12" i="34"/>
  <c r="H12" i="34"/>
  <c r="I12" i="34"/>
  <c r="I13" i="34" s="1"/>
  <c r="J12" i="34"/>
  <c r="K12" i="34"/>
  <c r="L12" i="34"/>
  <c r="D5" i="34"/>
  <c r="E5" i="34"/>
  <c r="F5" i="34"/>
  <c r="G5" i="34"/>
  <c r="AX5" i="34" s="1"/>
  <c r="H5" i="34"/>
  <c r="I5" i="34"/>
  <c r="J5" i="34"/>
  <c r="K5" i="34"/>
  <c r="BB5" i="34" s="1"/>
  <c r="L5" i="34"/>
  <c r="R12" i="34"/>
  <c r="R14" i="34"/>
  <c r="C14" i="34"/>
  <c r="C12" i="34"/>
  <c r="C5" i="34"/>
  <c r="BA14" i="34"/>
  <c r="BA7" i="34" s="1"/>
  <c r="AW14" i="34"/>
  <c r="AW7" i="34" s="1"/>
  <c r="BC14" i="34"/>
  <c r="AZ14" i="34"/>
  <c r="AY14" i="34"/>
  <c r="AY7" i="34" s="1"/>
  <c r="AU14" i="34"/>
  <c r="AU7" i="34" s="1"/>
  <c r="AT14" i="34"/>
  <c r="AO5" i="34"/>
  <c r="Y7" i="34"/>
  <c r="W7" i="34"/>
  <c r="S7" i="34"/>
  <c r="X5" i="34"/>
  <c r="X13" i="34" s="1"/>
  <c r="T5" i="34"/>
  <c r="R5" i="34"/>
  <c r="AF13" i="34"/>
  <c r="BD12" i="34"/>
  <c r="AL13" i="34"/>
  <c r="R13" i="34"/>
  <c r="J13" i="34"/>
  <c r="H13" i="34"/>
  <c r="F13" i="34"/>
  <c r="E13" i="34"/>
  <c r="AZ7" i="34"/>
  <c r="AM7" i="34"/>
  <c r="AI7" i="34"/>
  <c r="AF7" i="34"/>
  <c r="X7" i="34"/>
  <c r="T7" i="34"/>
  <c r="R7" i="34"/>
  <c r="J7" i="34"/>
  <c r="I7" i="34"/>
  <c r="H7" i="34"/>
  <c r="F7" i="34"/>
  <c r="E7" i="34"/>
  <c r="D7" i="34"/>
  <c r="BC5" i="34"/>
  <c r="BA5" i="34"/>
  <c r="BA6" i="34" s="1"/>
  <c r="AY5" i="34"/>
  <c r="AY6" i="34" s="1"/>
  <c r="AY10" i="34" s="1"/>
  <c r="AY11" i="34" s="1"/>
  <c r="AW5" i="34"/>
  <c r="AW6" i="34" s="1"/>
  <c r="AU5" i="34"/>
  <c r="AU6" i="34" s="1"/>
  <c r="AL5" i="34"/>
  <c r="AL6" i="34" s="1"/>
  <c r="AH5" i="34"/>
  <c r="AH6" i="34" s="1"/>
  <c r="AF5" i="34"/>
  <c r="AF6" i="34" s="1"/>
  <c r="AA5" i="34"/>
  <c r="Y5" i="34"/>
  <c r="W5" i="34"/>
  <c r="W6" i="34" s="1"/>
  <c r="W10" i="34" s="1"/>
  <c r="W11" i="34" s="1"/>
  <c r="U5" i="34"/>
  <c r="U6" i="34" s="1"/>
  <c r="S5" i="34"/>
  <c r="S6" i="34" s="1"/>
  <c r="J6" i="34"/>
  <c r="AZ5" i="34"/>
  <c r="AZ13" i="34" s="1"/>
  <c r="H6" i="34"/>
  <c r="H10" i="34" s="1"/>
  <c r="H11" i="34" s="1"/>
  <c r="F6" i="34"/>
  <c r="F10" i="34" s="1"/>
  <c r="F11" i="34" s="1"/>
  <c r="AV5" i="34"/>
  <c r="AV13" i="34" s="1"/>
  <c r="D6" i="34"/>
  <c r="D10" i="34" s="1"/>
  <c r="D11" i="34" s="1"/>
  <c r="AU12" i="33"/>
  <c r="AV12" i="33"/>
  <c r="AW12" i="33"/>
  <c r="AX12" i="33"/>
  <c r="AY12" i="33"/>
  <c r="AZ12" i="33"/>
  <c r="BA12" i="33"/>
  <c r="BB12" i="33"/>
  <c r="BC12" i="33"/>
  <c r="AG14" i="33"/>
  <c r="AH14" i="33"/>
  <c r="AV14" i="33" s="1"/>
  <c r="AV7" i="33" s="1"/>
  <c r="AI14" i="33"/>
  <c r="AJ14" i="33"/>
  <c r="AX14" i="33" s="1"/>
  <c r="AK14" i="33"/>
  <c r="AL14" i="33"/>
  <c r="AM14" i="33"/>
  <c r="AN14" i="33"/>
  <c r="BB14" i="33" s="1"/>
  <c r="AO14" i="33"/>
  <c r="AG12" i="33"/>
  <c r="AH12" i="33"/>
  <c r="AI12" i="33"/>
  <c r="AJ12" i="33"/>
  <c r="AK12" i="33"/>
  <c r="AL12" i="33"/>
  <c r="AM12" i="33"/>
  <c r="AN12" i="33"/>
  <c r="AO12" i="33"/>
  <c r="AF12" i="33"/>
  <c r="AF14" i="33"/>
  <c r="AT12" i="33"/>
  <c r="S12" i="33"/>
  <c r="S7" i="33" s="1"/>
  <c r="T12" i="33"/>
  <c r="T7" i="33" s="1"/>
  <c r="U12" i="33"/>
  <c r="V12" i="33"/>
  <c r="V7" i="33" s="1"/>
  <c r="W12" i="33"/>
  <c r="X12" i="33"/>
  <c r="Y12" i="33"/>
  <c r="Z12" i="33"/>
  <c r="AA12" i="33"/>
  <c r="S14" i="33"/>
  <c r="T14" i="33"/>
  <c r="U14" i="33"/>
  <c r="V14" i="33"/>
  <c r="AJ5" i="33" s="1"/>
  <c r="W14" i="33"/>
  <c r="X14" i="33"/>
  <c r="Y14" i="33"/>
  <c r="Z14" i="33"/>
  <c r="AA14" i="33"/>
  <c r="D14" i="33"/>
  <c r="E14" i="33"/>
  <c r="F14" i="33"/>
  <c r="G14" i="33"/>
  <c r="H14" i="33"/>
  <c r="I14" i="33"/>
  <c r="J14" i="33"/>
  <c r="Y5" i="33" s="1"/>
  <c r="Y6" i="33" s="1"/>
  <c r="K14" i="33"/>
  <c r="Z5" i="33" s="1"/>
  <c r="L14" i="33"/>
  <c r="D12" i="33"/>
  <c r="E12" i="33"/>
  <c r="F12" i="33"/>
  <c r="G12" i="33"/>
  <c r="H12" i="33"/>
  <c r="I12" i="33"/>
  <c r="J12" i="33"/>
  <c r="K12" i="33"/>
  <c r="L12" i="33"/>
  <c r="D5" i="33"/>
  <c r="E5" i="33"/>
  <c r="F5" i="33"/>
  <c r="G5" i="33"/>
  <c r="AX5" i="33" s="1"/>
  <c r="H5" i="33"/>
  <c r="I5" i="33"/>
  <c r="J5" i="33"/>
  <c r="K5" i="33"/>
  <c r="BB5" i="33" s="1"/>
  <c r="L5" i="33"/>
  <c r="R14" i="33"/>
  <c r="R12" i="33"/>
  <c r="C5" i="33"/>
  <c r="C12" i="33"/>
  <c r="C7" i="33" s="1"/>
  <c r="C14" i="33"/>
  <c r="BA14" i="33"/>
  <c r="BA7" i="33" s="1"/>
  <c r="AW14" i="33"/>
  <c r="AW7" i="33" s="1"/>
  <c r="BC14" i="33"/>
  <c r="AZ14" i="33"/>
  <c r="AZ7" i="33" s="1"/>
  <c r="AY14" i="33"/>
  <c r="AY7" i="33" s="1"/>
  <c r="AU14" i="33"/>
  <c r="AU7" i="33" s="1"/>
  <c r="AT14" i="33"/>
  <c r="AO5" i="33"/>
  <c r="Y7" i="33"/>
  <c r="W7" i="33"/>
  <c r="U7" i="33"/>
  <c r="V5" i="33"/>
  <c r="R5" i="33"/>
  <c r="T13" i="33"/>
  <c r="BD12" i="33"/>
  <c r="AP12" i="33"/>
  <c r="J13" i="33"/>
  <c r="I13" i="33"/>
  <c r="H13" i="33"/>
  <c r="F13" i="33"/>
  <c r="E13" i="33"/>
  <c r="D13" i="33"/>
  <c r="AM7" i="33"/>
  <c r="AI7" i="33"/>
  <c r="AF7" i="33"/>
  <c r="X7" i="33"/>
  <c r="R7" i="33"/>
  <c r="J7" i="33"/>
  <c r="I7" i="33"/>
  <c r="H7" i="33"/>
  <c r="F7" i="33"/>
  <c r="E7" i="33"/>
  <c r="D7" i="33"/>
  <c r="AI6" i="33"/>
  <c r="T6" i="33"/>
  <c r="BC5" i="33"/>
  <c r="BA5" i="33"/>
  <c r="BA6" i="33" s="1"/>
  <c r="AY5" i="33"/>
  <c r="AY6" i="33" s="1"/>
  <c r="AW5" i="33"/>
  <c r="AW6" i="33" s="1"/>
  <c r="AW10" i="33" s="1"/>
  <c r="AW11" i="33" s="1"/>
  <c r="AU5" i="33"/>
  <c r="AU6" i="33" s="1"/>
  <c r="AM5" i="33"/>
  <c r="AM6" i="33" s="1"/>
  <c r="AL5" i="33"/>
  <c r="AL6" i="33" s="1"/>
  <c r="AI5" i="33"/>
  <c r="AI13" i="33" s="1"/>
  <c r="AH5" i="33"/>
  <c r="AH6" i="33" s="1"/>
  <c r="AF5" i="33"/>
  <c r="AF13" i="33" s="1"/>
  <c r="AA5" i="33"/>
  <c r="X5" i="33"/>
  <c r="X13" i="33" s="1"/>
  <c r="W5" i="33"/>
  <c r="W6" i="33" s="1"/>
  <c r="W10" i="33" s="1"/>
  <c r="W11" i="33" s="1"/>
  <c r="U5" i="33"/>
  <c r="U6" i="33" s="1"/>
  <c r="U10" i="33" s="1"/>
  <c r="U11" i="33" s="1"/>
  <c r="T5" i="33"/>
  <c r="S5" i="33"/>
  <c r="S6" i="33" s="1"/>
  <c r="J6" i="33"/>
  <c r="AZ5" i="33"/>
  <c r="AZ13" i="33" s="1"/>
  <c r="H6" i="33"/>
  <c r="H10" i="33" s="1"/>
  <c r="H11" i="33" s="1"/>
  <c r="F6" i="33"/>
  <c r="AV5" i="33"/>
  <c r="AV13" i="33" s="1"/>
  <c r="D6" i="33"/>
  <c r="D10" i="33" s="1"/>
  <c r="D11" i="33" s="1"/>
  <c r="AU12" i="32"/>
  <c r="AV12" i="32"/>
  <c r="AW12" i="32"/>
  <c r="AX12" i="32"/>
  <c r="AY12" i="32"/>
  <c r="AZ12" i="32"/>
  <c r="BA12" i="32"/>
  <c r="BB12" i="32"/>
  <c r="BC12" i="32"/>
  <c r="AG14" i="32"/>
  <c r="AH14" i="32"/>
  <c r="AI14" i="32"/>
  <c r="AJ14" i="32"/>
  <c r="AX14" i="32" s="1"/>
  <c r="AK14" i="32"/>
  <c r="AL14" i="32"/>
  <c r="AM14" i="32"/>
  <c r="AN14" i="32"/>
  <c r="AO14" i="32"/>
  <c r="AO12" i="32"/>
  <c r="AG12" i="32"/>
  <c r="AH12" i="32"/>
  <c r="AI12" i="32"/>
  <c r="AJ12" i="32"/>
  <c r="AK12" i="32"/>
  <c r="AL12" i="32"/>
  <c r="AM12" i="32"/>
  <c r="AN12" i="32"/>
  <c r="AF12" i="32"/>
  <c r="AF14" i="32"/>
  <c r="AT12" i="32"/>
  <c r="S14" i="32"/>
  <c r="T14" i="32"/>
  <c r="U14" i="32"/>
  <c r="V14" i="32"/>
  <c r="AJ5" i="32" s="1"/>
  <c r="W14" i="32"/>
  <c r="X14" i="32"/>
  <c r="Y14" i="32"/>
  <c r="Z14" i="32"/>
  <c r="AN5" i="32" s="1"/>
  <c r="AA14" i="32"/>
  <c r="S12" i="32"/>
  <c r="T12" i="32"/>
  <c r="U12" i="32"/>
  <c r="V12" i="32"/>
  <c r="W12" i="32"/>
  <c r="X12" i="32"/>
  <c r="Y12" i="32"/>
  <c r="Z12" i="32"/>
  <c r="AA12" i="32"/>
  <c r="D14" i="32"/>
  <c r="E14" i="32"/>
  <c r="F14" i="32"/>
  <c r="G14" i="32"/>
  <c r="V5" i="32" s="1"/>
  <c r="H14" i="32"/>
  <c r="I14" i="32"/>
  <c r="J14" i="32"/>
  <c r="K14" i="32"/>
  <c r="Z5" i="32" s="1"/>
  <c r="L14" i="32"/>
  <c r="D12" i="32"/>
  <c r="D6" i="32" s="1"/>
  <c r="E12" i="32"/>
  <c r="E13" i="32" s="1"/>
  <c r="F12" i="32"/>
  <c r="G12" i="32"/>
  <c r="G13" i="32" s="1"/>
  <c r="H12" i="32"/>
  <c r="I12" i="32"/>
  <c r="J12" i="32"/>
  <c r="K12" i="32"/>
  <c r="L12" i="32"/>
  <c r="D5" i="32"/>
  <c r="AU5" i="32" s="1"/>
  <c r="AU6" i="32" s="1"/>
  <c r="E5" i="32"/>
  <c r="F5" i="32"/>
  <c r="G5" i="32"/>
  <c r="H5" i="32"/>
  <c r="AY5" i="32" s="1"/>
  <c r="AY6" i="32" s="1"/>
  <c r="I5" i="32"/>
  <c r="J5" i="32"/>
  <c r="K5" i="32"/>
  <c r="L5" i="32"/>
  <c r="BC5" i="32" s="1"/>
  <c r="R12" i="32"/>
  <c r="R14" i="32"/>
  <c r="C14" i="32"/>
  <c r="C12" i="32"/>
  <c r="C5" i="32"/>
  <c r="BB14" i="32"/>
  <c r="BA14" i="32"/>
  <c r="AW14" i="32"/>
  <c r="AW7" i="32" s="1"/>
  <c r="AT14" i="32"/>
  <c r="BC14" i="32"/>
  <c r="AM7" i="32"/>
  <c r="AY14" i="32"/>
  <c r="AY7" i="32" s="1"/>
  <c r="AI7" i="32"/>
  <c r="AU14" i="32"/>
  <c r="AU7" i="32" s="1"/>
  <c r="AO5" i="32"/>
  <c r="BD12" i="32"/>
  <c r="BA13" i="32"/>
  <c r="J13" i="32"/>
  <c r="I13" i="32"/>
  <c r="F13" i="32"/>
  <c r="AK7" i="32"/>
  <c r="AG7" i="32"/>
  <c r="AF7" i="32"/>
  <c r="Y7" i="32"/>
  <c r="X7" i="32"/>
  <c r="V7" i="32"/>
  <c r="U7" i="32"/>
  <c r="T7" i="32"/>
  <c r="R7" i="32"/>
  <c r="J7" i="32"/>
  <c r="I7" i="32"/>
  <c r="H7" i="32"/>
  <c r="F7" i="32"/>
  <c r="E7" i="32"/>
  <c r="D7" i="32"/>
  <c r="Y6" i="32"/>
  <c r="Y10" i="32" s="1"/>
  <c r="Y11" i="32" s="1"/>
  <c r="BA5" i="32"/>
  <c r="BA6" i="32" s="1"/>
  <c r="AW5" i="32"/>
  <c r="AW6" i="32" s="1"/>
  <c r="AM5" i="32"/>
  <c r="AM6" i="32" s="1"/>
  <c r="AM10" i="32" s="1"/>
  <c r="AM11" i="32" s="1"/>
  <c r="AL5" i="32"/>
  <c r="AI5" i="32"/>
  <c r="AI6" i="32" s="1"/>
  <c r="AI10" i="32" s="1"/>
  <c r="AI11" i="32" s="1"/>
  <c r="AH5" i="32"/>
  <c r="AF5" i="32"/>
  <c r="AF13" i="32" s="1"/>
  <c r="AA5" i="32"/>
  <c r="Y5" i="32"/>
  <c r="Y13" i="32" s="1"/>
  <c r="X5" i="32"/>
  <c r="X6" i="32" s="1"/>
  <c r="X10" i="32" s="1"/>
  <c r="X11" i="32" s="1"/>
  <c r="W5" i="32"/>
  <c r="W6" i="32" s="1"/>
  <c r="U5" i="32"/>
  <c r="U6" i="32" s="1"/>
  <c r="T5" i="32"/>
  <c r="T13" i="32" s="1"/>
  <c r="S5" i="32"/>
  <c r="J6" i="32"/>
  <c r="AZ5" i="32"/>
  <c r="AZ13" i="32" s="1"/>
  <c r="F6" i="32"/>
  <c r="F10" i="32" s="1"/>
  <c r="F11" i="32" s="1"/>
  <c r="AV5" i="32"/>
  <c r="AV6" i="32" s="1"/>
  <c r="M5" i="32"/>
  <c r="AU12" i="31"/>
  <c r="AV12" i="31"/>
  <c r="AW12" i="31"/>
  <c r="AX12" i="31"/>
  <c r="AY12" i="31"/>
  <c r="AZ12" i="31"/>
  <c r="BA12" i="31"/>
  <c r="BB12" i="31"/>
  <c r="BC12" i="31"/>
  <c r="AG14" i="31"/>
  <c r="AH14" i="31"/>
  <c r="AI14" i="31"/>
  <c r="AJ14" i="31"/>
  <c r="AJ7" i="31" s="1"/>
  <c r="AK14" i="31"/>
  <c r="AL14" i="31"/>
  <c r="AM14" i="31"/>
  <c r="AN14" i="31"/>
  <c r="AN7" i="31" s="1"/>
  <c r="AO14" i="31"/>
  <c r="AG12" i="31"/>
  <c r="AH12" i="31"/>
  <c r="AI12" i="31"/>
  <c r="AJ12" i="31"/>
  <c r="AK12" i="31"/>
  <c r="AL12" i="31"/>
  <c r="AM12" i="31"/>
  <c r="AN12" i="31"/>
  <c r="AO12" i="31"/>
  <c r="AF12" i="31"/>
  <c r="AF14" i="31"/>
  <c r="AT12" i="31"/>
  <c r="S14" i="31"/>
  <c r="T14" i="31"/>
  <c r="U14" i="31"/>
  <c r="V14" i="31"/>
  <c r="AB14" i="31" s="1"/>
  <c r="W14" i="31"/>
  <c r="X14" i="31"/>
  <c r="Y14" i="31"/>
  <c r="Z14" i="31"/>
  <c r="Z7" i="31" s="1"/>
  <c r="AA14" i="31"/>
  <c r="S12" i="31"/>
  <c r="T12" i="31"/>
  <c r="U12" i="31"/>
  <c r="V12" i="31"/>
  <c r="W12" i="31"/>
  <c r="X12" i="31"/>
  <c r="Y12" i="31"/>
  <c r="Z12" i="31"/>
  <c r="AA12" i="31"/>
  <c r="D14" i="31"/>
  <c r="E14" i="31"/>
  <c r="F14" i="31"/>
  <c r="G14" i="31"/>
  <c r="V5" i="31" s="1"/>
  <c r="H14" i="31"/>
  <c r="I14" i="31"/>
  <c r="J14" i="31"/>
  <c r="K14" i="31"/>
  <c r="L14" i="31"/>
  <c r="D12" i="31"/>
  <c r="E12" i="31"/>
  <c r="F12" i="31"/>
  <c r="G12" i="31"/>
  <c r="H12" i="31"/>
  <c r="I12" i="31"/>
  <c r="J12" i="31"/>
  <c r="K12" i="31"/>
  <c r="L12" i="31"/>
  <c r="D5" i="31"/>
  <c r="E5" i="31"/>
  <c r="F5" i="31"/>
  <c r="G5" i="31"/>
  <c r="AX5" i="31" s="1"/>
  <c r="H5" i="31"/>
  <c r="I5" i="31"/>
  <c r="J5" i="31"/>
  <c r="K5" i="31"/>
  <c r="BB5" i="31" s="1"/>
  <c r="L5" i="31"/>
  <c r="R12" i="31"/>
  <c r="R14" i="31"/>
  <c r="C14" i="31"/>
  <c r="C12" i="31"/>
  <c r="C7" i="31" s="1"/>
  <c r="C5" i="31"/>
  <c r="BA14" i="31"/>
  <c r="BA7" i="31" s="1"/>
  <c r="AW14" i="31"/>
  <c r="AW7" i="31" s="1"/>
  <c r="BC14" i="31"/>
  <c r="BB14" i="31"/>
  <c r="BB7" i="31" s="1"/>
  <c r="AZ14" i="31"/>
  <c r="AY14" i="31"/>
  <c r="AY7" i="31" s="1"/>
  <c r="AV14" i="31"/>
  <c r="AV7" i="31" s="1"/>
  <c r="AU14" i="31"/>
  <c r="AU7" i="31" s="1"/>
  <c r="AT14" i="31"/>
  <c r="AO5" i="31"/>
  <c r="W7" i="31"/>
  <c r="S7" i="31"/>
  <c r="Z5" i="31"/>
  <c r="R5" i="31"/>
  <c r="BD12" i="31"/>
  <c r="AP12" i="31"/>
  <c r="W13" i="31"/>
  <c r="S13" i="31"/>
  <c r="R13" i="31"/>
  <c r="J13" i="31"/>
  <c r="I13" i="31"/>
  <c r="H13" i="31"/>
  <c r="F13" i="31"/>
  <c r="E13" i="31"/>
  <c r="D13" i="31"/>
  <c r="AZ7" i="31"/>
  <c r="AM7" i="31"/>
  <c r="AK7" i="31"/>
  <c r="AI7" i="31"/>
  <c r="AG7" i="31"/>
  <c r="AF7" i="31"/>
  <c r="Y7" i="31"/>
  <c r="X7" i="31"/>
  <c r="U7" i="31"/>
  <c r="T7" i="31"/>
  <c r="R7" i="31"/>
  <c r="J7" i="31"/>
  <c r="I7" i="31"/>
  <c r="H7" i="31"/>
  <c r="F7" i="31"/>
  <c r="E7" i="31"/>
  <c r="D7" i="31"/>
  <c r="X6" i="31"/>
  <c r="X10" i="31" s="1"/>
  <c r="X11" i="31" s="1"/>
  <c r="BA5" i="31"/>
  <c r="BA6" i="31" s="1"/>
  <c r="AW5" i="31"/>
  <c r="AW6" i="31" s="1"/>
  <c r="AW10" i="31" s="1"/>
  <c r="AW11" i="31" s="1"/>
  <c r="AN5" i="31"/>
  <c r="AN13" i="31" s="1"/>
  <c r="AM5" i="31"/>
  <c r="AM6" i="31" s="1"/>
  <c r="AM10" i="31" s="1"/>
  <c r="AM11" i="31" s="1"/>
  <c r="AL5" i="31"/>
  <c r="AL6" i="31" s="1"/>
  <c r="AI5" i="31"/>
  <c r="AI6" i="31" s="1"/>
  <c r="AI10" i="31" s="1"/>
  <c r="AI11" i="31" s="1"/>
  <c r="AH5" i="31"/>
  <c r="AH6" i="31" s="1"/>
  <c r="AF5" i="31"/>
  <c r="AF13" i="31" s="1"/>
  <c r="AA5" i="31"/>
  <c r="Y5" i="31"/>
  <c r="Y6" i="31" s="1"/>
  <c r="Y10" i="31" s="1"/>
  <c r="Y11" i="31" s="1"/>
  <c r="X5" i="31"/>
  <c r="X13" i="31" s="1"/>
  <c r="W5" i="31"/>
  <c r="W6" i="31" s="1"/>
  <c r="W10" i="31" s="1"/>
  <c r="W11" i="31" s="1"/>
  <c r="U5" i="31"/>
  <c r="U6" i="31" s="1"/>
  <c r="T5" i="31"/>
  <c r="T6" i="31" s="1"/>
  <c r="S5" i="31"/>
  <c r="S6" i="31" s="1"/>
  <c r="S10" i="31" s="1"/>
  <c r="S11" i="31" s="1"/>
  <c r="BC5" i="31"/>
  <c r="J6" i="31"/>
  <c r="AZ5" i="31"/>
  <c r="AZ13" i="31" s="1"/>
  <c r="AY5" i="31"/>
  <c r="AY6" i="31" s="1"/>
  <c r="F6" i="31"/>
  <c r="F10" i="31" s="1"/>
  <c r="F11" i="31" s="1"/>
  <c r="AV5" i="31"/>
  <c r="AV13" i="31" s="1"/>
  <c r="AU5" i="31"/>
  <c r="AU6" i="31" s="1"/>
  <c r="S14" i="30"/>
  <c r="T14" i="30"/>
  <c r="U14" i="30"/>
  <c r="V14" i="30"/>
  <c r="AB14" i="30" s="1"/>
  <c r="W14" i="30"/>
  <c r="X14" i="30"/>
  <c r="Y14" i="30"/>
  <c r="Z14" i="30"/>
  <c r="Z7" i="30" s="1"/>
  <c r="AA14" i="30"/>
  <c r="S12" i="30"/>
  <c r="T12" i="30"/>
  <c r="U12" i="30"/>
  <c r="V12" i="30"/>
  <c r="W12" i="30"/>
  <c r="X12" i="30"/>
  <c r="Y12" i="30"/>
  <c r="Z12" i="30"/>
  <c r="AA12" i="30"/>
  <c r="D14" i="30"/>
  <c r="E14" i="30"/>
  <c r="F14" i="30"/>
  <c r="G14" i="30"/>
  <c r="V5" i="30" s="1"/>
  <c r="H14" i="30"/>
  <c r="I14" i="30"/>
  <c r="J14" i="30"/>
  <c r="K14" i="30"/>
  <c r="Z5" i="30" s="1"/>
  <c r="L14" i="30"/>
  <c r="D12" i="30"/>
  <c r="E12" i="30"/>
  <c r="F12" i="30"/>
  <c r="F13" i="30" s="1"/>
  <c r="G12" i="30"/>
  <c r="H12" i="30"/>
  <c r="I12" i="30"/>
  <c r="J12" i="30"/>
  <c r="J13" i="30" s="1"/>
  <c r="K12" i="30"/>
  <c r="L12" i="30"/>
  <c r="D5" i="30"/>
  <c r="E5" i="30"/>
  <c r="F5" i="30"/>
  <c r="G5" i="30"/>
  <c r="H5" i="30"/>
  <c r="I5" i="30"/>
  <c r="J5" i="30"/>
  <c r="K5" i="30"/>
  <c r="BB5" i="30" s="1"/>
  <c r="L5" i="30"/>
  <c r="C5" i="30"/>
  <c r="C12" i="30"/>
  <c r="C14" i="30"/>
  <c r="R12" i="30"/>
  <c r="R7" i="30" s="1"/>
  <c r="R14" i="30"/>
  <c r="AG12" i="30"/>
  <c r="AH12" i="30"/>
  <c r="AI12" i="30"/>
  <c r="AJ12" i="30"/>
  <c r="AK12" i="30"/>
  <c r="AL12" i="30"/>
  <c r="AM12" i="30"/>
  <c r="AN12" i="30"/>
  <c r="AO12" i="30"/>
  <c r="AF12" i="30"/>
  <c r="AG14" i="30"/>
  <c r="AH14" i="30"/>
  <c r="AI14" i="30"/>
  <c r="AJ14" i="30"/>
  <c r="AX14" i="30" s="1"/>
  <c r="AK14" i="30"/>
  <c r="AL14" i="30"/>
  <c r="AM14" i="30"/>
  <c r="AN14" i="30"/>
  <c r="AO14" i="30"/>
  <c r="AF14" i="30"/>
  <c r="AT14" i="30" s="1"/>
  <c r="AU12" i="30"/>
  <c r="AV12" i="30"/>
  <c r="AW12" i="30"/>
  <c r="AX12" i="30"/>
  <c r="AY12" i="30"/>
  <c r="AZ12" i="30"/>
  <c r="BA12" i="30"/>
  <c r="BB12" i="30"/>
  <c r="BC12" i="30"/>
  <c r="AT12" i="30"/>
  <c r="BA14" i="30"/>
  <c r="BA7" i="30" s="1"/>
  <c r="AW14" i="30"/>
  <c r="AW7" i="30" s="1"/>
  <c r="BC14" i="30"/>
  <c r="BB14" i="30"/>
  <c r="AZ14" i="30"/>
  <c r="AY14" i="30"/>
  <c r="AY7" i="30" s="1"/>
  <c r="AV14" i="30"/>
  <c r="AV7" i="30" s="1"/>
  <c r="AU14" i="30"/>
  <c r="AU7" i="30" s="1"/>
  <c r="AO5" i="30"/>
  <c r="Y7" i="30"/>
  <c r="W7" i="30"/>
  <c r="U7" i="30"/>
  <c r="S7" i="30"/>
  <c r="X5" i="30"/>
  <c r="X13" i="30" s="1"/>
  <c r="T5" i="30"/>
  <c r="T13" i="30" s="1"/>
  <c r="R5" i="30"/>
  <c r="BD12" i="30"/>
  <c r="AU13" i="30"/>
  <c r="I13" i="30"/>
  <c r="H13" i="30"/>
  <c r="E13" i="30"/>
  <c r="D13" i="30"/>
  <c r="M12" i="30"/>
  <c r="AZ7" i="30"/>
  <c r="AM7" i="30"/>
  <c r="AI7" i="30"/>
  <c r="X7" i="30"/>
  <c r="T7" i="30"/>
  <c r="I7" i="30"/>
  <c r="H7" i="30"/>
  <c r="E7" i="30"/>
  <c r="D7" i="30"/>
  <c r="C7" i="30"/>
  <c r="X6" i="30"/>
  <c r="X10" i="30" s="1"/>
  <c r="X11" i="30" s="1"/>
  <c r="BC5" i="30"/>
  <c r="BA5" i="30"/>
  <c r="BA6" i="30" s="1"/>
  <c r="BA10" i="30" s="1"/>
  <c r="BA11" i="30" s="1"/>
  <c r="AY5" i="30"/>
  <c r="AY6" i="30" s="1"/>
  <c r="AY10" i="30" s="1"/>
  <c r="AY11" i="30" s="1"/>
  <c r="AW5" i="30"/>
  <c r="AW6" i="30" s="1"/>
  <c r="AW10" i="30" s="1"/>
  <c r="AW11" i="30" s="1"/>
  <c r="AU5" i="30"/>
  <c r="AU6" i="30" s="1"/>
  <c r="AU10" i="30" s="1"/>
  <c r="AU11" i="30" s="1"/>
  <c r="AN5" i="30"/>
  <c r="AN6" i="30" s="1"/>
  <c r="AL5" i="30"/>
  <c r="AL6" i="30" s="1"/>
  <c r="AH5" i="30"/>
  <c r="AH6" i="30" s="1"/>
  <c r="AF5" i="30"/>
  <c r="AA5" i="30"/>
  <c r="Y5" i="30"/>
  <c r="Y6" i="30" s="1"/>
  <c r="Y10" i="30" s="1"/>
  <c r="Y11" i="30" s="1"/>
  <c r="W5" i="30"/>
  <c r="W6" i="30" s="1"/>
  <c r="U5" i="30"/>
  <c r="U6" i="30" s="1"/>
  <c r="U10" i="30" s="1"/>
  <c r="U11" i="30" s="1"/>
  <c r="S5" i="30"/>
  <c r="S6" i="30" s="1"/>
  <c r="J6" i="30"/>
  <c r="AZ5" i="30"/>
  <c r="AZ13" i="30" s="1"/>
  <c r="H6" i="30"/>
  <c r="F6" i="30"/>
  <c r="AV5" i="30"/>
  <c r="AV13" i="30" s="1"/>
  <c r="D6" i="30"/>
  <c r="AU12" i="29"/>
  <c r="AV12" i="29"/>
  <c r="AW12" i="29"/>
  <c r="AX12" i="29"/>
  <c r="AY12" i="29"/>
  <c r="AZ12" i="29"/>
  <c r="BA12" i="29"/>
  <c r="BB12" i="29"/>
  <c r="BC12" i="29"/>
  <c r="AT12" i="29"/>
  <c r="AG12" i="29"/>
  <c r="AH12" i="29"/>
  <c r="AI12" i="29"/>
  <c r="AJ12" i="29"/>
  <c r="AK12" i="29"/>
  <c r="AK7" i="29" s="1"/>
  <c r="AL12" i="29"/>
  <c r="AM12" i="29"/>
  <c r="AN12" i="29"/>
  <c r="AO12" i="29"/>
  <c r="AG14" i="29"/>
  <c r="AH14" i="29"/>
  <c r="AI14" i="29"/>
  <c r="AJ14" i="29"/>
  <c r="AK14" i="29"/>
  <c r="AL14" i="29"/>
  <c r="AM14" i="29"/>
  <c r="AN14" i="29"/>
  <c r="AO14" i="29"/>
  <c r="AF14" i="29"/>
  <c r="AF12" i="29"/>
  <c r="S14" i="29"/>
  <c r="T14" i="29"/>
  <c r="U14" i="29"/>
  <c r="V14" i="29"/>
  <c r="AB14" i="29" s="1"/>
  <c r="W14" i="29"/>
  <c r="X14" i="29"/>
  <c r="Y14" i="29"/>
  <c r="Z14" i="29"/>
  <c r="AN5" i="29" s="1"/>
  <c r="AA14" i="29"/>
  <c r="S12" i="29"/>
  <c r="T12" i="29"/>
  <c r="U12" i="29"/>
  <c r="U7" i="29" s="1"/>
  <c r="V12" i="29"/>
  <c r="W12" i="29"/>
  <c r="X12" i="29"/>
  <c r="Y12" i="29"/>
  <c r="Y7" i="29" s="1"/>
  <c r="Z12" i="29"/>
  <c r="AA12" i="29"/>
  <c r="R14" i="29"/>
  <c r="R7" i="29" s="1"/>
  <c r="R12" i="29"/>
  <c r="D14" i="29"/>
  <c r="E14" i="29"/>
  <c r="F14" i="29"/>
  <c r="G14" i="29"/>
  <c r="V5" i="29" s="1"/>
  <c r="H14" i="29"/>
  <c r="I14" i="29"/>
  <c r="J14" i="29"/>
  <c r="K14" i="29"/>
  <c r="Z5" i="29" s="1"/>
  <c r="L14" i="29"/>
  <c r="D12" i="29"/>
  <c r="E12" i="29"/>
  <c r="F12" i="29"/>
  <c r="G12" i="29"/>
  <c r="H12" i="29"/>
  <c r="I12" i="29"/>
  <c r="J12" i="29"/>
  <c r="K12" i="29"/>
  <c r="L12" i="29"/>
  <c r="D5" i="29"/>
  <c r="E5" i="29"/>
  <c r="F5" i="29"/>
  <c r="F6" i="29" s="1"/>
  <c r="G5" i="29"/>
  <c r="H5" i="29"/>
  <c r="I5" i="29"/>
  <c r="J5" i="29"/>
  <c r="J6" i="29" s="1"/>
  <c r="K5" i="29"/>
  <c r="BB5" i="29" s="1"/>
  <c r="BB6" i="29" s="1"/>
  <c r="L5" i="29"/>
  <c r="C14" i="29"/>
  <c r="R5" i="29" s="1"/>
  <c r="R13" i="29" s="1"/>
  <c r="C12" i="29"/>
  <c r="C5" i="29"/>
  <c r="AT14" i="29"/>
  <c r="BA14" i="29"/>
  <c r="BA7" i="29" s="1"/>
  <c r="AW14" i="29"/>
  <c r="AW7" i="29" s="1"/>
  <c r="BC14" i="29"/>
  <c r="BB14" i="29"/>
  <c r="AZ14" i="29"/>
  <c r="AY14" i="29"/>
  <c r="AY7" i="29" s="1"/>
  <c r="AV14" i="29"/>
  <c r="AV7" i="29" s="1"/>
  <c r="AU14" i="29"/>
  <c r="AU7" i="29" s="1"/>
  <c r="AO5" i="29"/>
  <c r="W7" i="29"/>
  <c r="S7" i="29"/>
  <c r="BD12" i="29"/>
  <c r="AM13" i="29"/>
  <c r="AI13" i="29"/>
  <c r="J13" i="29"/>
  <c r="I13" i="29"/>
  <c r="H13" i="29"/>
  <c r="E13" i="29"/>
  <c r="D13" i="29"/>
  <c r="AZ7" i="29"/>
  <c r="AM7" i="29"/>
  <c r="AI7" i="29"/>
  <c r="AG7" i="29"/>
  <c r="X7" i="29"/>
  <c r="T7" i="29"/>
  <c r="J7" i="29"/>
  <c r="I7" i="29"/>
  <c r="H7" i="29"/>
  <c r="F7" i="29"/>
  <c r="E7" i="29"/>
  <c r="D7" i="29"/>
  <c r="BA5" i="29"/>
  <c r="BA6" i="29" s="1"/>
  <c r="BA10" i="29" s="1"/>
  <c r="BA11" i="29" s="1"/>
  <c r="AW5" i="29"/>
  <c r="AW6" i="29" s="1"/>
  <c r="AW10" i="29" s="1"/>
  <c r="AW11" i="29" s="1"/>
  <c r="AM5" i="29"/>
  <c r="AM6" i="29" s="1"/>
  <c r="AL5" i="29"/>
  <c r="AL6" i="29" s="1"/>
  <c r="AJ5" i="29"/>
  <c r="AI5" i="29"/>
  <c r="AI6" i="29" s="1"/>
  <c r="AH5" i="29"/>
  <c r="AH6" i="29" s="1"/>
  <c r="AA5" i="29"/>
  <c r="Y5" i="29"/>
  <c r="Y6" i="29" s="1"/>
  <c r="X5" i="29"/>
  <c r="X6" i="29" s="1"/>
  <c r="W5" i="29"/>
  <c r="W6" i="29" s="1"/>
  <c r="W10" i="29" s="1"/>
  <c r="W11" i="29" s="1"/>
  <c r="U5" i="29"/>
  <c r="U6" i="29" s="1"/>
  <c r="T5" i="29"/>
  <c r="T6" i="29" s="1"/>
  <c r="T10" i="29" s="1"/>
  <c r="T11" i="29" s="1"/>
  <c r="S5" i="29"/>
  <c r="S6" i="29" s="1"/>
  <c r="BC5" i="29"/>
  <c r="AZ5" i="29"/>
  <c r="AZ13" i="29" s="1"/>
  <c r="AY5" i="29"/>
  <c r="AY6" i="29" s="1"/>
  <c r="AY10" i="29" s="1"/>
  <c r="AY11" i="29" s="1"/>
  <c r="AX5" i="29"/>
  <c r="AV5" i="29"/>
  <c r="AV13" i="29" s="1"/>
  <c r="AU5" i="29"/>
  <c r="AU6" i="29" s="1"/>
  <c r="AU10" i="29" s="1"/>
  <c r="AU11" i="29" s="1"/>
  <c r="AU12" i="28"/>
  <c r="AV12" i="28"/>
  <c r="AW12" i="28"/>
  <c r="AX12" i="28"/>
  <c r="AY12" i="28"/>
  <c r="AZ12" i="28"/>
  <c r="BA12" i="28"/>
  <c r="BB12" i="28"/>
  <c r="BC12" i="28"/>
  <c r="AG14" i="28"/>
  <c r="AH14" i="28"/>
  <c r="AI14" i="28"/>
  <c r="AJ14" i="28"/>
  <c r="AX14" i="28" s="1"/>
  <c r="AK14" i="28"/>
  <c r="AL14" i="28"/>
  <c r="AM14" i="28"/>
  <c r="AN14" i="28"/>
  <c r="AN7" i="28" s="1"/>
  <c r="AO14" i="28"/>
  <c r="AG12" i="28"/>
  <c r="AH12" i="28"/>
  <c r="AI12" i="28"/>
  <c r="AJ12" i="28"/>
  <c r="AK12" i="28"/>
  <c r="AL12" i="28"/>
  <c r="AM12" i="28"/>
  <c r="AN12" i="28"/>
  <c r="AO12" i="28"/>
  <c r="AF12" i="28"/>
  <c r="AF14" i="28"/>
  <c r="AT12" i="28"/>
  <c r="S12" i="28"/>
  <c r="T12" i="28"/>
  <c r="U12" i="28"/>
  <c r="V12" i="28"/>
  <c r="W12" i="28"/>
  <c r="X12" i="28"/>
  <c r="Y12" i="28"/>
  <c r="Y7" i="28" s="1"/>
  <c r="Z12" i="28"/>
  <c r="AA12" i="28"/>
  <c r="S14" i="28"/>
  <c r="T14" i="28"/>
  <c r="U14" i="28"/>
  <c r="V14" i="28"/>
  <c r="AJ5" i="28" s="1"/>
  <c r="W14" i="28"/>
  <c r="X14" i="28"/>
  <c r="Y14" i="28"/>
  <c r="Z14" i="28"/>
  <c r="AN5" i="28" s="1"/>
  <c r="AA14" i="28"/>
  <c r="D14" i="28"/>
  <c r="E14" i="28"/>
  <c r="F14" i="28"/>
  <c r="G14" i="28"/>
  <c r="V5" i="28" s="1"/>
  <c r="H14" i="28"/>
  <c r="I14" i="28"/>
  <c r="J14" i="28"/>
  <c r="K14" i="28"/>
  <c r="Z5" i="28" s="1"/>
  <c r="L14" i="28"/>
  <c r="D12" i="28"/>
  <c r="E12" i="28"/>
  <c r="F12" i="28"/>
  <c r="G12" i="28"/>
  <c r="M12" i="28" s="1"/>
  <c r="H12" i="28"/>
  <c r="I12" i="28"/>
  <c r="J12" i="28"/>
  <c r="K12" i="28"/>
  <c r="L12" i="28"/>
  <c r="D5" i="28"/>
  <c r="E5" i="28"/>
  <c r="F5" i="28"/>
  <c r="AW5" i="28" s="1"/>
  <c r="AW6" i="28" s="1"/>
  <c r="G5" i="28"/>
  <c r="H5" i="28"/>
  <c r="I5" i="28"/>
  <c r="J5" i="28"/>
  <c r="BA5" i="28" s="1"/>
  <c r="BA6" i="28" s="1"/>
  <c r="K5" i="28"/>
  <c r="L5" i="28"/>
  <c r="R12" i="28"/>
  <c r="R14" i="28"/>
  <c r="C14" i="28"/>
  <c r="C12" i="28"/>
  <c r="C6" i="28" s="1"/>
  <c r="C5" i="28"/>
  <c r="BB14" i="28"/>
  <c r="BA14" i="28"/>
  <c r="AW14" i="28"/>
  <c r="AW7" i="28" s="1"/>
  <c r="AT14" i="28"/>
  <c r="BC14" i="28"/>
  <c r="AM7" i="28"/>
  <c r="AY14" i="28"/>
  <c r="AI7" i="28"/>
  <c r="AU14" i="28"/>
  <c r="AU7" i="28" s="1"/>
  <c r="AO5" i="28"/>
  <c r="BD12" i="28"/>
  <c r="J13" i="28"/>
  <c r="I13" i="28"/>
  <c r="F13" i="28"/>
  <c r="E13" i="28"/>
  <c r="AK7" i="28"/>
  <c r="AG7" i="28"/>
  <c r="AF7" i="28"/>
  <c r="X7" i="28"/>
  <c r="U7" i="28"/>
  <c r="T7" i="28"/>
  <c r="J7" i="28"/>
  <c r="I7" i="28"/>
  <c r="H7" i="28"/>
  <c r="F7" i="28"/>
  <c r="E7" i="28"/>
  <c r="D7" i="28"/>
  <c r="Y6" i="28"/>
  <c r="BB5" i="28"/>
  <c r="AT5" i="28"/>
  <c r="AM5" i="28"/>
  <c r="AM6" i="28" s="1"/>
  <c r="AM10" i="28" s="1"/>
  <c r="AM11" i="28" s="1"/>
  <c r="AL5" i="28"/>
  <c r="AI5" i="28"/>
  <c r="AI6" i="28" s="1"/>
  <c r="AH5" i="28"/>
  <c r="AF5" i="28"/>
  <c r="AF13" i="28" s="1"/>
  <c r="AA5" i="28"/>
  <c r="Y5" i="28"/>
  <c r="Y13" i="28" s="1"/>
  <c r="X5" i="28"/>
  <c r="X6" i="28" s="1"/>
  <c r="X10" i="28" s="1"/>
  <c r="X11" i="28" s="1"/>
  <c r="W5" i="28"/>
  <c r="W6" i="28" s="1"/>
  <c r="U5" i="28"/>
  <c r="U6" i="28" s="1"/>
  <c r="T5" i="28"/>
  <c r="T13" i="28" s="1"/>
  <c r="S5" i="28"/>
  <c r="S6" i="28" s="1"/>
  <c r="BC5" i="28"/>
  <c r="J6" i="28"/>
  <c r="J10" i="28" s="1"/>
  <c r="J11" i="28" s="1"/>
  <c r="AZ5" i="28"/>
  <c r="AZ13" i="28" s="1"/>
  <c r="AY5" i="28"/>
  <c r="AY6" i="28" s="1"/>
  <c r="F6" i="28"/>
  <c r="F10" i="28" s="1"/>
  <c r="F11" i="28" s="1"/>
  <c r="AV5" i="28"/>
  <c r="AV13" i="28" s="1"/>
  <c r="AU5" i="28"/>
  <c r="AU6" i="28" s="1"/>
  <c r="AU10" i="28" s="1"/>
  <c r="AU11" i="28" s="1"/>
  <c r="AG14" i="27"/>
  <c r="AH14" i="27"/>
  <c r="AI14" i="27"/>
  <c r="AJ14" i="27"/>
  <c r="AJ7" i="27" s="1"/>
  <c r="AK14" i="27"/>
  <c r="AL14" i="27"/>
  <c r="AM14" i="27"/>
  <c r="AN14" i="27"/>
  <c r="BB14" i="27" s="1"/>
  <c r="BB7" i="27" s="1"/>
  <c r="AO14" i="27"/>
  <c r="AG12" i="27"/>
  <c r="AH12" i="27"/>
  <c r="AI12" i="27"/>
  <c r="AI7" i="27" s="1"/>
  <c r="AJ12" i="27"/>
  <c r="AK12" i="27"/>
  <c r="AL12" i="27"/>
  <c r="AM12" i="27"/>
  <c r="AN12" i="27"/>
  <c r="AO12" i="27"/>
  <c r="AU12" i="27"/>
  <c r="AV12" i="27"/>
  <c r="AW12" i="27"/>
  <c r="AX12" i="27"/>
  <c r="AY12" i="27"/>
  <c r="AZ12" i="27"/>
  <c r="BA12" i="27"/>
  <c r="BB12" i="27"/>
  <c r="BB13" i="27" s="1"/>
  <c r="BC12" i="27"/>
  <c r="BD12" i="27"/>
  <c r="AT12" i="27"/>
  <c r="AF14" i="27"/>
  <c r="AF12" i="27"/>
  <c r="AB13" i="27"/>
  <c r="AB7" i="27"/>
  <c r="AB6" i="27"/>
  <c r="S12" i="27"/>
  <c r="T12" i="27"/>
  <c r="U12" i="27"/>
  <c r="V12" i="27"/>
  <c r="W12" i="27"/>
  <c r="X12" i="27"/>
  <c r="Y12" i="27"/>
  <c r="Z12" i="27"/>
  <c r="AA12" i="27"/>
  <c r="S14" i="27"/>
  <c r="S7" i="27" s="1"/>
  <c r="T14" i="27"/>
  <c r="U14" i="27"/>
  <c r="V14" i="27"/>
  <c r="W14" i="27"/>
  <c r="X14" i="27"/>
  <c r="Y14" i="27"/>
  <c r="Z14" i="27"/>
  <c r="AA14" i="27"/>
  <c r="AO5" i="27" s="1"/>
  <c r="D14" i="27"/>
  <c r="E14" i="27"/>
  <c r="F14" i="27"/>
  <c r="G14" i="27"/>
  <c r="V5" i="27" s="1"/>
  <c r="H14" i="27"/>
  <c r="I14" i="27"/>
  <c r="J14" i="27"/>
  <c r="K14" i="27"/>
  <c r="L14" i="27"/>
  <c r="D12" i="27"/>
  <c r="D6" i="27" s="1"/>
  <c r="E12" i="27"/>
  <c r="F12" i="27"/>
  <c r="G12" i="27"/>
  <c r="H12" i="27"/>
  <c r="I12" i="27"/>
  <c r="J12" i="27"/>
  <c r="K12" i="27"/>
  <c r="L12" i="27"/>
  <c r="D5" i="27"/>
  <c r="E5" i="27"/>
  <c r="F5" i="27"/>
  <c r="G5" i="27"/>
  <c r="H5" i="27"/>
  <c r="I5" i="27"/>
  <c r="J5" i="27"/>
  <c r="K5" i="27"/>
  <c r="BB5" i="27" s="1"/>
  <c r="L5" i="27"/>
  <c r="R12" i="27"/>
  <c r="R14" i="27"/>
  <c r="C14" i="27"/>
  <c r="R5" i="27" s="1"/>
  <c r="C12" i="27"/>
  <c r="C6" i="27" s="1"/>
  <c r="C5" i="27"/>
  <c r="BA14" i="27"/>
  <c r="BA7" i="27" s="1"/>
  <c r="AW14" i="27"/>
  <c r="AW7" i="27" s="1"/>
  <c r="BC14" i="27"/>
  <c r="AZ14" i="27"/>
  <c r="AZ7" i="27" s="1"/>
  <c r="AY14" i="27"/>
  <c r="AY7" i="27" s="1"/>
  <c r="AX14" i="27"/>
  <c r="AV14" i="27"/>
  <c r="AU14" i="27"/>
  <c r="AU7" i="27" s="1"/>
  <c r="Y7" i="27"/>
  <c r="W7" i="27"/>
  <c r="U7" i="27"/>
  <c r="Z5" i="27"/>
  <c r="X5" i="27"/>
  <c r="X13" i="27" s="1"/>
  <c r="T5" i="27"/>
  <c r="T13" i="27" s="1"/>
  <c r="J13" i="27"/>
  <c r="I13" i="27"/>
  <c r="H13" i="27"/>
  <c r="F13" i="27"/>
  <c r="E13" i="27"/>
  <c r="D13" i="27"/>
  <c r="AV7" i="27"/>
  <c r="AM7" i="27"/>
  <c r="T7" i="27"/>
  <c r="R7" i="27"/>
  <c r="J7" i="27"/>
  <c r="I7" i="27"/>
  <c r="H7" i="27"/>
  <c r="F7" i="27"/>
  <c r="E7" i="27"/>
  <c r="D7" i="27"/>
  <c r="X6" i="27"/>
  <c r="T6" i="27"/>
  <c r="BC5" i="27"/>
  <c r="BA5" i="27"/>
  <c r="BA6" i="27" s="1"/>
  <c r="BA10" i="27" s="1"/>
  <c r="BA11" i="27" s="1"/>
  <c r="AY5" i="27"/>
  <c r="AY6" i="27" s="1"/>
  <c r="AY10" i="27" s="1"/>
  <c r="AY11" i="27" s="1"/>
  <c r="AW5" i="27"/>
  <c r="AW6" i="27" s="1"/>
  <c r="AW10" i="27" s="1"/>
  <c r="AW11" i="27" s="1"/>
  <c r="AU5" i="27"/>
  <c r="AU6" i="27" s="1"/>
  <c r="AH5" i="27"/>
  <c r="AF5" i="27"/>
  <c r="AF13" i="27" s="1"/>
  <c r="AA5" i="27"/>
  <c r="Y5" i="27"/>
  <c r="Y6" i="27" s="1"/>
  <c r="W5" i="27"/>
  <c r="U5" i="27"/>
  <c r="U6" i="27" s="1"/>
  <c r="U10" i="27" s="1"/>
  <c r="U11" i="27" s="1"/>
  <c r="S5" i="27"/>
  <c r="S6" i="27" s="1"/>
  <c r="J6" i="27"/>
  <c r="AZ5" i="27"/>
  <c r="AZ13" i="27" s="1"/>
  <c r="H6" i="27"/>
  <c r="H10" i="27" s="1"/>
  <c r="H11" i="27" s="1"/>
  <c r="F6" i="27"/>
  <c r="AV5" i="27"/>
  <c r="AV13" i="27" s="1"/>
  <c r="AU12" i="26"/>
  <c r="AV12" i="26"/>
  <c r="AW12" i="26"/>
  <c r="AX12" i="26"/>
  <c r="AY12" i="26"/>
  <c r="AZ12" i="26"/>
  <c r="BA12" i="26"/>
  <c r="BB12" i="26"/>
  <c r="BC12" i="26"/>
  <c r="AG14" i="26"/>
  <c r="AH14" i="26"/>
  <c r="AI14" i="26"/>
  <c r="AW14" i="26" s="1"/>
  <c r="AW7" i="26" s="1"/>
  <c r="AJ14" i="26"/>
  <c r="AX14" i="26" s="1"/>
  <c r="AK14" i="26"/>
  <c r="AL14" i="26"/>
  <c r="AM14" i="26"/>
  <c r="AN14" i="26"/>
  <c r="BB14" i="26" s="1"/>
  <c r="AO14" i="26"/>
  <c r="AG12" i="26"/>
  <c r="AH12" i="26"/>
  <c r="AI12" i="26"/>
  <c r="AI7" i="26" s="1"/>
  <c r="AJ12" i="26"/>
  <c r="AP12" i="26" s="1"/>
  <c r="AK12" i="26"/>
  <c r="AL12" i="26"/>
  <c r="AM12" i="26"/>
  <c r="AM7" i="26" s="1"/>
  <c r="AN12" i="26"/>
  <c r="AO12" i="26"/>
  <c r="AT12" i="26"/>
  <c r="AF14" i="26"/>
  <c r="AF12" i="26"/>
  <c r="S14" i="26"/>
  <c r="T14" i="26"/>
  <c r="U14" i="26"/>
  <c r="V14" i="26"/>
  <c r="AB14" i="26" s="1"/>
  <c r="W14" i="26"/>
  <c r="X14" i="26"/>
  <c r="Y14" i="26"/>
  <c r="Z14" i="26"/>
  <c r="AN5" i="26" s="1"/>
  <c r="AA14" i="26"/>
  <c r="S12" i="26"/>
  <c r="T12" i="26"/>
  <c r="U12" i="26"/>
  <c r="V12" i="26"/>
  <c r="W12" i="26"/>
  <c r="X12" i="26"/>
  <c r="Y12" i="26"/>
  <c r="Z12" i="26"/>
  <c r="AA12" i="26"/>
  <c r="D14" i="26"/>
  <c r="E14" i="26"/>
  <c r="F14" i="26"/>
  <c r="G14" i="26"/>
  <c r="H14" i="26"/>
  <c r="I14" i="26"/>
  <c r="J14" i="26"/>
  <c r="K14" i="26"/>
  <c r="Z5" i="26" s="1"/>
  <c r="L14" i="26"/>
  <c r="D12" i="26"/>
  <c r="E12" i="26"/>
  <c r="F12" i="26"/>
  <c r="G12" i="26"/>
  <c r="H12" i="26"/>
  <c r="I12" i="26"/>
  <c r="J12" i="26"/>
  <c r="K12" i="26"/>
  <c r="L12" i="26"/>
  <c r="D5" i="26"/>
  <c r="E5" i="26"/>
  <c r="F5" i="26"/>
  <c r="G5" i="26"/>
  <c r="H5" i="26"/>
  <c r="I5" i="26"/>
  <c r="J5" i="26"/>
  <c r="K5" i="26"/>
  <c r="L5" i="26"/>
  <c r="R12" i="26"/>
  <c r="R14" i="26"/>
  <c r="C14" i="26"/>
  <c r="C12" i="26"/>
  <c r="C6" i="26" s="1"/>
  <c r="C10" i="26" s="1"/>
  <c r="C11" i="26" s="1"/>
  <c r="C5" i="26"/>
  <c r="BA14" i="26"/>
  <c r="BC14" i="26"/>
  <c r="AZ14" i="26"/>
  <c r="AZ7" i="26" s="1"/>
  <c r="AY14" i="26"/>
  <c r="AY7" i="26" s="1"/>
  <c r="AV14" i="26"/>
  <c r="AV7" i="26" s="1"/>
  <c r="AU14" i="26"/>
  <c r="AU7" i="26" s="1"/>
  <c r="AT14" i="26"/>
  <c r="AO5" i="26"/>
  <c r="W7" i="26"/>
  <c r="S7" i="26"/>
  <c r="V5" i="26"/>
  <c r="V6" i="26" s="1"/>
  <c r="R5" i="26"/>
  <c r="AF13" i="26"/>
  <c r="BD12" i="26"/>
  <c r="R13" i="26"/>
  <c r="J13" i="26"/>
  <c r="I13" i="26"/>
  <c r="H13" i="26"/>
  <c r="F13" i="26"/>
  <c r="E13" i="26"/>
  <c r="D13" i="26"/>
  <c r="AK7" i="26"/>
  <c r="AJ7" i="26"/>
  <c r="AG7" i="26"/>
  <c r="AF7" i="26"/>
  <c r="Y7" i="26"/>
  <c r="Y8" i="26" s="1"/>
  <c r="Y9" i="26" s="1"/>
  <c r="X7" i="26"/>
  <c r="U7" i="26"/>
  <c r="T7" i="26"/>
  <c r="R7" i="26"/>
  <c r="J7" i="26"/>
  <c r="I7" i="26"/>
  <c r="H7" i="26"/>
  <c r="F7" i="26"/>
  <c r="E7" i="26"/>
  <c r="D7" i="26"/>
  <c r="C7" i="26"/>
  <c r="AF6" i="26"/>
  <c r="AF10" i="26" s="1"/>
  <c r="AF11" i="26" s="1"/>
  <c r="T6" i="26"/>
  <c r="BA5" i="26"/>
  <c r="BA6" i="26" s="1"/>
  <c r="AW5" i="26"/>
  <c r="AM5" i="26"/>
  <c r="AM6" i="26" s="1"/>
  <c r="AL5" i="26"/>
  <c r="AI5" i="26"/>
  <c r="AH5" i="26"/>
  <c r="AH6" i="26" s="1"/>
  <c r="AF5" i="26"/>
  <c r="AA5" i="26"/>
  <c r="Y5" i="26"/>
  <c r="Y6" i="26" s="1"/>
  <c r="X5" i="26"/>
  <c r="X13" i="26" s="1"/>
  <c r="W5" i="26"/>
  <c r="W6" i="26" s="1"/>
  <c r="U5" i="26"/>
  <c r="U6" i="26" s="1"/>
  <c r="U10" i="26" s="1"/>
  <c r="U11" i="26" s="1"/>
  <c r="T5" i="26"/>
  <c r="T13" i="26" s="1"/>
  <c r="S5" i="26"/>
  <c r="S6" i="26" s="1"/>
  <c r="S10" i="26" s="1"/>
  <c r="S11" i="26" s="1"/>
  <c r="BC5" i="26"/>
  <c r="BB5" i="26"/>
  <c r="J6" i="26"/>
  <c r="AZ5" i="26"/>
  <c r="AZ13" i="26" s="1"/>
  <c r="AY5" i="26"/>
  <c r="AY6" i="26" s="1"/>
  <c r="AX5" i="26"/>
  <c r="F6" i="26"/>
  <c r="AV5" i="26"/>
  <c r="AV13" i="26" s="1"/>
  <c r="AU5" i="26"/>
  <c r="AU6" i="26" s="1"/>
  <c r="AG12" i="24"/>
  <c r="AH12" i="24"/>
  <c r="AI12" i="24"/>
  <c r="AJ12" i="24"/>
  <c r="AK12" i="24"/>
  <c r="AL12" i="24"/>
  <c r="AM12" i="24"/>
  <c r="AN12" i="24"/>
  <c r="AO12" i="24"/>
  <c r="AF12" i="24"/>
  <c r="AG14" i="24"/>
  <c r="AH14" i="24"/>
  <c r="AI14" i="24"/>
  <c r="AI7" i="24" s="1"/>
  <c r="AJ14" i="24"/>
  <c r="AK14" i="24"/>
  <c r="AL14" i="24"/>
  <c r="AM14" i="24"/>
  <c r="BA14" i="24" s="1"/>
  <c r="BA7" i="24" s="1"/>
  <c r="AN14" i="24"/>
  <c r="BB14" i="24" s="1"/>
  <c r="AO14" i="24"/>
  <c r="AF14" i="24"/>
  <c r="AT14" i="24" s="1"/>
  <c r="S12" i="24"/>
  <c r="T12" i="24"/>
  <c r="U12" i="24"/>
  <c r="V12" i="24"/>
  <c r="W12" i="24"/>
  <c r="X12" i="24"/>
  <c r="Y12" i="24"/>
  <c r="Z12" i="24"/>
  <c r="AA12" i="24"/>
  <c r="S14" i="24"/>
  <c r="T14" i="24"/>
  <c r="U14" i="24"/>
  <c r="V14" i="24"/>
  <c r="AJ5" i="24" s="1"/>
  <c r="W14" i="24"/>
  <c r="X14" i="24"/>
  <c r="Y14" i="24"/>
  <c r="Z14" i="24"/>
  <c r="AA14" i="24"/>
  <c r="D14" i="24"/>
  <c r="E14" i="24"/>
  <c r="F14" i="24"/>
  <c r="G14" i="24"/>
  <c r="V5" i="24" s="1"/>
  <c r="H14" i="24"/>
  <c r="I14" i="24"/>
  <c r="J14" i="24"/>
  <c r="K14" i="24"/>
  <c r="Z5" i="24" s="1"/>
  <c r="L14" i="24"/>
  <c r="D12" i="24"/>
  <c r="E12" i="24"/>
  <c r="F12" i="24"/>
  <c r="G12" i="24"/>
  <c r="H12" i="24"/>
  <c r="I12" i="24"/>
  <c r="I13" i="24" s="1"/>
  <c r="J12" i="24"/>
  <c r="K12" i="24"/>
  <c r="L12" i="24"/>
  <c r="D5" i="24"/>
  <c r="E5" i="24"/>
  <c r="F5" i="24"/>
  <c r="G5" i="24"/>
  <c r="AX5" i="24" s="1"/>
  <c r="H5" i="24"/>
  <c r="I5" i="24"/>
  <c r="J5" i="24"/>
  <c r="K5" i="24"/>
  <c r="L5" i="24"/>
  <c r="R12" i="24"/>
  <c r="R14" i="24"/>
  <c r="C14" i="24"/>
  <c r="C12" i="24"/>
  <c r="C5" i="24"/>
  <c r="AU12" i="24"/>
  <c r="AV12" i="24"/>
  <c r="AW12" i="24"/>
  <c r="AX12" i="24"/>
  <c r="AY12" i="24"/>
  <c r="AZ12" i="24"/>
  <c r="BA12" i="24"/>
  <c r="BB12" i="24"/>
  <c r="BC12" i="24"/>
  <c r="AT12" i="24"/>
  <c r="AW14" i="24"/>
  <c r="AW7" i="24" s="1"/>
  <c r="AX14" i="24"/>
  <c r="AI5" i="24"/>
  <c r="AI13" i="24" s="1"/>
  <c r="S5" i="24"/>
  <c r="T5" i="24"/>
  <c r="U5" i="24"/>
  <c r="U13" i="24" s="1"/>
  <c r="W5" i="24"/>
  <c r="X5" i="24"/>
  <c r="Y5" i="24"/>
  <c r="AA5" i="24"/>
  <c r="T7" i="24"/>
  <c r="E13" i="24"/>
  <c r="I6" i="24"/>
  <c r="BB5" i="24"/>
  <c r="R7" i="24"/>
  <c r="AF14" i="25"/>
  <c r="AT14" i="25" s="1"/>
  <c r="R14" i="25"/>
  <c r="C14" i="25"/>
  <c r="AT12" i="25"/>
  <c r="AF12" i="25"/>
  <c r="R12" i="25"/>
  <c r="C12" i="25"/>
  <c r="C5" i="25"/>
  <c r="BA14" i="25"/>
  <c r="BA7" i="25" s="1"/>
  <c r="AW14" i="25"/>
  <c r="AW7" i="25" s="1"/>
  <c r="AP14" i="25"/>
  <c r="AO14" i="25"/>
  <c r="BC14" i="25" s="1"/>
  <c r="AN14" i="25"/>
  <c r="BB14" i="25" s="1"/>
  <c r="BB7" i="25" s="1"/>
  <c r="AM14" i="25"/>
  <c r="AL14" i="25"/>
  <c r="AZ14" i="25" s="1"/>
  <c r="AK14" i="25"/>
  <c r="AY14" i="25" s="1"/>
  <c r="AY7" i="25" s="1"/>
  <c r="AJ14" i="25"/>
  <c r="AX14" i="25" s="1"/>
  <c r="AX7" i="25" s="1"/>
  <c r="AI14" i="25"/>
  <c r="AH14" i="25"/>
  <c r="AV14" i="25" s="1"/>
  <c r="AG14" i="25"/>
  <c r="AU14" i="25" s="1"/>
  <c r="AU7" i="25" s="1"/>
  <c r="AA14" i="25"/>
  <c r="AO5" i="25" s="1"/>
  <c r="Z14" i="25"/>
  <c r="Y14" i="25"/>
  <c r="X14" i="25"/>
  <c r="W14" i="25"/>
  <c r="W7" i="25" s="1"/>
  <c r="V14" i="25"/>
  <c r="U14" i="25"/>
  <c r="T14" i="25"/>
  <c r="S14" i="25"/>
  <c r="S7" i="25" s="1"/>
  <c r="AB14" i="25"/>
  <c r="L14" i="25"/>
  <c r="K14" i="25"/>
  <c r="Z5" i="25" s="1"/>
  <c r="Z6" i="25" s="1"/>
  <c r="J14" i="25"/>
  <c r="I14" i="25"/>
  <c r="H14" i="25"/>
  <c r="G14" i="25"/>
  <c r="V5" i="25" s="1"/>
  <c r="V6" i="25" s="1"/>
  <c r="F14" i="25"/>
  <c r="E14" i="25"/>
  <c r="D14" i="25"/>
  <c r="R5" i="25"/>
  <c r="AZ13" i="25"/>
  <c r="AV13" i="25"/>
  <c r="AN13" i="25"/>
  <c r="AJ13" i="25"/>
  <c r="AF13" i="25"/>
  <c r="X13" i="25"/>
  <c r="T13" i="25"/>
  <c r="BD12" i="25"/>
  <c r="BC12" i="25"/>
  <c r="BB12" i="25"/>
  <c r="BA12" i="25"/>
  <c r="BA13" i="25" s="1"/>
  <c r="AZ12" i="25"/>
  <c r="AY12" i="25"/>
  <c r="AX12" i="25"/>
  <c r="AW12" i="25"/>
  <c r="AW13" i="25" s="1"/>
  <c r="AV12" i="25"/>
  <c r="AU12" i="25"/>
  <c r="AO12" i="25"/>
  <c r="AN12" i="25"/>
  <c r="AM12" i="25"/>
  <c r="AL12" i="25"/>
  <c r="AK12" i="25"/>
  <c r="AJ12" i="25"/>
  <c r="AI12" i="25"/>
  <c r="AH12" i="25"/>
  <c r="AP12" i="25" s="1"/>
  <c r="AG12" i="25"/>
  <c r="AA12" i="25"/>
  <c r="Z12" i="25"/>
  <c r="Z13" i="25" s="1"/>
  <c r="Y12" i="25"/>
  <c r="Y13" i="25" s="1"/>
  <c r="X12" i="25"/>
  <c r="W12" i="25"/>
  <c r="V12" i="25"/>
  <c r="V13" i="25" s="1"/>
  <c r="U12" i="25"/>
  <c r="U13" i="25" s="1"/>
  <c r="T12" i="25"/>
  <c r="S12" i="25"/>
  <c r="R13" i="25"/>
  <c r="L12" i="25"/>
  <c r="K12" i="25"/>
  <c r="J12" i="25"/>
  <c r="J13" i="25" s="1"/>
  <c r="I12" i="25"/>
  <c r="I13" i="25" s="1"/>
  <c r="H12" i="25"/>
  <c r="H13" i="25" s="1"/>
  <c r="G12" i="25"/>
  <c r="F12" i="25"/>
  <c r="F13" i="25" s="1"/>
  <c r="E12" i="25"/>
  <c r="E13" i="25" s="1"/>
  <c r="D12" i="25"/>
  <c r="D13" i="25" s="1"/>
  <c r="AZ7" i="25"/>
  <c r="AV7" i="25"/>
  <c r="AN7" i="25"/>
  <c r="AM7" i="25"/>
  <c r="AM8" i="25" s="1"/>
  <c r="AM9" i="25" s="1"/>
  <c r="AK7" i="25"/>
  <c r="AJ7" i="25"/>
  <c r="AI7" i="25"/>
  <c r="AI8" i="25" s="1"/>
  <c r="AI9" i="25" s="1"/>
  <c r="AG7" i="25"/>
  <c r="AF7" i="25"/>
  <c r="Y7" i="25"/>
  <c r="X7" i="25"/>
  <c r="X8" i="25" s="1"/>
  <c r="X9" i="25" s="1"/>
  <c r="U7" i="25"/>
  <c r="T7" i="25"/>
  <c r="K7" i="25"/>
  <c r="K8" i="25" s="1"/>
  <c r="K9" i="25" s="1"/>
  <c r="J7" i="25"/>
  <c r="I7" i="25"/>
  <c r="I8" i="25" s="1"/>
  <c r="I9" i="25" s="1"/>
  <c r="H7" i="25"/>
  <c r="G7" i="25"/>
  <c r="F7" i="25"/>
  <c r="E7" i="25"/>
  <c r="E8" i="25" s="1"/>
  <c r="E9" i="25" s="1"/>
  <c r="D7" i="25"/>
  <c r="C7" i="25"/>
  <c r="AZ6" i="25"/>
  <c r="AZ10" i="25" s="1"/>
  <c r="AZ11" i="25" s="1"/>
  <c r="AV6" i="25"/>
  <c r="AV10" i="25" s="1"/>
  <c r="AV11" i="25" s="1"/>
  <c r="AN6" i="25"/>
  <c r="AN10" i="25" s="1"/>
  <c r="AN11" i="25" s="1"/>
  <c r="AM6" i="25"/>
  <c r="AM10" i="25" s="1"/>
  <c r="AM11" i="25" s="1"/>
  <c r="AJ6" i="25"/>
  <c r="AJ10" i="25" s="1"/>
  <c r="AJ11" i="25" s="1"/>
  <c r="AI6" i="25"/>
  <c r="AI10" i="25" s="1"/>
  <c r="AI11" i="25" s="1"/>
  <c r="AF6" i="25"/>
  <c r="AF10" i="25" s="1"/>
  <c r="AF11" i="25" s="1"/>
  <c r="X6" i="25"/>
  <c r="T6" i="25"/>
  <c r="T10" i="25" s="1"/>
  <c r="T11" i="25" s="1"/>
  <c r="K6" i="25"/>
  <c r="K10" i="25" s="1"/>
  <c r="K11" i="25" s="1"/>
  <c r="BA5" i="25"/>
  <c r="BA6" i="25" s="1"/>
  <c r="BA10" i="25" s="1"/>
  <c r="BA11" i="25" s="1"/>
  <c r="AZ5" i="25"/>
  <c r="AW5" i="25"/>
  <c r="AW6" i="25" s="1"/>
  <c r="AW10" i="25" s="1"/>
  <c r="AW11" i="25" s="1"/>
  <c r="AV5" i="25"/>
  <c r="AN5" i="25"/>
  <c r="AM5" i="25"/>
  <c r="AM13" i="25" s="1"/>
  <c r="AL5" i="25"/>
  <c r="AL6" i="25" s="1"/>
  <c r="AJ5" i="25"/>
  <c r="AI5" i="25"/>
  <c r="AI13" i="25" s="1"/>
  <c r="AH5" i="25"/>
  <c r="AH6" i="25" s="1"/>
  <c r="AF5" i="25"/>
  <c r="AA5" i="25"/>
  <c r="Y5" i="25"/>
  <c r="Y6" i="25" s="1"/>
  <c r="Y10" i="25" s="1"/>
  <c r="Y11" i="25" s="1"/>
  <c r="X5" i="25"/>
  <c r="W5" i="25"/>
  <c r="W6" i="25" s="1"/>
  <c r="W10" i="25" s="1"/>
  <c r="W11" i="25" s="1"/>
  <c r="U5" i="25"/>
  <c r="U6" i="25" s="1"/>
  <c r="U10" i="25" s="1"/>
  <c r="U11" i="25" s="1"/>
  <c r="T5" i="25"/>
  <c r="S5" i="25"/>
  <c r="S6" i="25" s="1"/>
  <c r="S10" i="25" s="1"/>
  <c r="S11" i="25" s="1"/>
  <c r="L5" i="25"/>
  <c r="BC5" i="25" s="1"/>
  <c r="K5" i="25"/>
  <c r="BB5" i="25" s="1"/>
  <c r="BB6" i="25" s="1"/>
  <c r="BB10" i="25" s="1"/>
  <c r="J5" i="25"/>
  <c r="J6" i="25" s="1"/>
  <c r="J10" i="25" s="1"/>
  <c r="J11" i="25" s="1"/>
  <c r="I5" i="25"/>
  <c r="I6" i="25" s="1"/>
  <c r="I10" i="25" s="1"/>
  <c r="I11" i="25" s="1"/>
  <c r="H5" i="25"/>
  <c r="AY5" i="25" s="1"/>
  <c r="G5" i="25"/>
  <c r="AX5" i="25" s="1"/>
  <c r="AX6" i="25" s="1"/>
  <c r="AX10" i="25" s="1"/>
  <c r="AX11" i="25" s="1"/>
  <c r="F5" i="25"/>
  <c r="F6" i="25" s="1"/>
  <c r="F10" i="25" s="1"/>
  <c r="F11" i="25" s="1"/>
  <c r="E5" i="25"/>
  <c r="E6" i="25" s="1"/>
  <c r="E10" i="25" s="1"/>
  <c r="E11" i="25" s="1"/>
  <c r="D5" i="25"/>
  <c r="AU5" i="25" s="1"/>
  <c r="X7" i="24"/>
  <c r="R5" i="24"/>
  <c r="BC14" i="24"/>
  <c r="AZ14" i="24"/>
  <c r="AY14" i="24"/>
  <c r="AY7" i="24" s="1"/>
  <c r="AV14" i="24"/>
  <c r="AU14" i="24"/>
  <c r="AU7" i="24" s="1"/>
  <c r="AO5" i="24"/>
  <c r="BD12" i="24"/>
  <c r="J13" i="24"/>
  <c r="H13" i="24"/>
  <c r="F13" i="24"/>
  <c r="D13" i="24"/>
  <c r="AZ7" i="24"/>
  <c r="AV7" i="24"/>
  <c r="Y7" i="24"/>
  <c r="U7" i="24"/>
  <c r="J7" i="24"/>
  <c r="I7" i="24"/>
  <c r="H7" i="24"/>
  <c r="F7" i="24"/>
  <c r="E7" i="24"/>
  <c r="D7" i="24"/>
  <c r="BA5" i="24"/>
  <c r="BA6" i="24" s="1"/>
  <c r="AZ5" i="24"/>
  <c r="AZ6" i="24" s="1"/>
  <c r="AW5" i="24"/>
  <c r="AW6" i="24" s="1"/>
  <c r="AV5" i="24"/>
  <c r="AV6" i="24" s="1"/>
  <c r="AM5" i="24"/>
  <c r="AM13" i="24" s="1"/>
  <c r="AL5" i="24"/>
  <c r="AL6" i="24" s="1"/>
  <c r="AH5" i="24"/>
  <c r="AH6" i="24" s="1"/>
  <c r="Y6" i="24"/>
  <c r="X6" i="24"/>
  <c r="W6" i="24"/>
  <c r="S6" i="24"/>
  <c r="BC5" i="24"/>
  <c r="J6" i="24"/>
  <c r="AY5" i="24"/>
  <c r="F6" i="24"/>
  <c r="AU5" i="24"/>
  <c r="AU12" i="23"/>
  <c r="AV12" i="23"/>
  <c r="AW12" i="23"/>
  <c r="AX12" i="23"/>
  <c r="AY12" i="23"/>
  <c r="AZ12" i="23"/>
  <c r="BA12" i="23"/>
  <c r="BB12" i="23"/>
  <c r="BC12" i="23"/>
  <c r="AT12" i="23"/>
  <c r="AG14" i="23"/>
  <c r="AH14" i="23"/>
  <c r="AI14" i="23"/>
  <c r="AJ14" i="23"/>
  <c r="AX14" i="23" s="1"/>
  <c r="AK14" i="23"/>
  <c r="AL14" i="23"/>
  <c r="AM14" i="23"/>
  <c r="AN14" i="23"/>
  <c r="BB14" i="23" s="1"/>
  <c r="AO14" i="23"/>
  <c r="AF14" i="23"/>
  <c r="AT14" i="23" s="1"/>
  <c r="AG12" i="23"/>
  <c r="AH12" i="23"/>
  <c r="AI12" i="23"/>
  <c r="AJ12" i="23"/>
  <c r="AK12" i="23"/>
  <c r="AL12" i="23"/>
  <c r="AM12" i="23"/>
  <c r="AN12" i="23"/>
  <c r="AO12" i="23"/>
  <c r="AF12" i="23"/>
  <c r="S14" i="23"/>
  <c r="T14" i="23"/>
  <c r="U14" i="23"/>
  <c r="V14" i="23"/>
  <c r="W14" i="23"/>
  <c r="X14" i="23"/>
  <c r="Y14" i="23"/>
  <c r="Z14" i="23"/>
  <c r="AN5" i="23" s="1"/>
  <c r="AA14" i="23"/>
  <c r="R14" i="23"/>
  <c r="AF5" i="23" s="1"/>
  <c r="S12" i="23"/>
  <c r="T12" i="23"/>
  <c r="U12" i="23"/>
  <c r="V12" i="23"/>
  <c r="W12" i="23"/>
  <c r="X12" i="23"/>
  <c r="Y12" i="23"/>
  <c r="Z12" i="23"/>
  <c r="AA12" i="23"/>
  <c r="R12" i="23"/>
  <c r="D14" i="23"/>
  <c r="E14" i="23"/>
  <c r="F14" i="23"/>
  <c r="G14" i="23"/>
  <c r="V5" i="23" s="1"/>
  <c r="H14" i="23"/>
  <c r="I14" i="23"/>
  <c r="J14" i="23"/>
  <c r="K14" i="23"/>
  <c r="Z5" i="23" s="1"/>
  <c r="L14" i="23"/>
  <c r="D12" i="23"/>
  <c r="E12" i="23"/>
  <c r="F12" i="23"/>
  <c r="G12" i="23"/>
  <c r="H12" i="23"/>
  <c r="I12" i="23"/>
  <c r="J12" i="23"/>
  <c r="K12" i="23"/>
  <c r="L12" i="23"/>
  <c r="C14" i="23"/>
  <c r="C7" i="23" s="1"/>
  <c r="C12" i="23"/>
  <c r="D5" i="23"/>
  <c r="E5" i="23"/>
  <c r="F5" i="23"/>
  <c r="G5" i="23"/>
  <c r="H5" i="23"/>
  <c r="I5" i="23"/>
  <c r="J5" i="23"/>
  <c r="K5" i="23"/>
  <c r="BB5" i="23" s="1"/>
  <c r="L5" i="23"/>
  <c r="C5" i="23"/>
  <c r="BA14" i="23"/>
  <c r="BA7" i="23" s="1"/>
  <c r="AW14" i="23"/>
  <c r="AW7" i="23" s="1"/>
  <c r="BC14" i="23"/>
  <c r="AZ14" i="23"/>
  <c r="AY14" i="23"/>
  <c r="AY7" i="23" s="1"/>
  <c r="AV14" i="23"/>
  <c r="AU14" i="23"/>
  <c r="AU7" i="23" s="1"/>
  <c r="AO5" i="23"/>
  <c r="W7" i="23"/>
  <c r="S7" i="23"/>
  <c r="R5" i="23"/>
  <c r="AZ13" i="23"/>
  <c r="BD12" i="23"/>
  <c r="J13" i="23"/>
  <c r="I13" i="23"/>
  <c r="H13" i="23"/>
  <c r="F13" i="23"/>
  <c r="E13" i="23"/>
  <c r="D13" i="23"/>
  <c r="AZ7" i="23"/>
  <c r="AV7" i="23"/>
  <c r="AM7" i="23"/>
  <c r="AI7" i="23"/>
  <c r="Y7" i="23"/>
  <c r="X7" i="23"/>
  <c r="U7" i="23"/>
  <c r="T7" i="23"/>
  <c r="J7" i="23"/>
  <c r="I7" i="23"/>
  <c r="H7" i="23"/>
  <c r="F7" i="23"/>
  <c r="E7" i="23"/>
  <c r="D7" i="23"/>
  <c r="AZ6" i="23"/>
  <c r="T6" i="23"/>
  <c r="BA5" i="23"/>
  <c r="BA6" i="23" s="1"/>
  <c r="BA10" i="23" s="1"/>
  <c r="BA11" i="23" s="1"/>
  <c r="AZ5" i="23"/>
  <c r="AW5" i="23"/>
  <c r="AW6" i="23" s="1"/>
  <c r="AV5" i="23"/>
  <c r="AV13" i="23" s="1"/>
  <c r="AM5" i="23"/>
  <c r="AM13" i="23" s="1"/>
  <c r="AL5" i="23"/>
  <c r="AL6" i="23" s="1"/>
  <c r="AJ5" i="23"/>
  <c r="AJ13" i="23" s="1"/>
  <c r="AI5" i="23"/>
  <c r="AI13" i="23" s="1"/>
  <c r="AH5" i="23"/>
  <c r="AH6" i="23" s="1"/>
  <c r="AA5" i="23"/>
  <c r="Y5" i="23"/>
  <c r="Y6" i="23" s="1"/>
  <c r="Y10" i="23" s="1"/>
  <c r="Y11" i="23" s="1"/>
  <c r="X5" i="23"/>
  <c r="X13" i="23" s="1"/>
  <c r="W5" i="23"/>
  <c r="W6" i="23" s="1"/>
  <c r="W10" i="23" s="1"/>
  <c r="W11" i="23" s="1"/>
  <c r="U5" i="23"/>
  <c r="U6" i="23" s="1"/>
  <c r="U10" i="23" s="1"/>
  <c r="U11" i="23" s="1"/>
  <c r="T5" i="23"/>
  <c r="T13" i="23" s="1"/>
  <c r="S5" i="23"/>
  <c r="S6" i="23" s="1"/>
  <c r="S10" i="23" s="1"/>
  <c r="S11" i="23" s="1"/>
  <c r="BC5" i="23"/>
  <c r="J6" i="23"/>
  <c r="J10" i="23" s="1"/>
  <c r="J11" i="23" s="1"/>
  <c r="I6" i="23"/>
  <c r="AY5" i="23"/>
  <c r="F6" i="23"/>
  <c r="F10" i="23" s="1"/>
  <c r="F11" i="23" s="1"/>
  <c r="E6" i="23"/>
  <c r="E10" i="23" s="1"/>
  <c r="E11" i="23" s="1"/>
  <c r="AU5" i="23"/>
  <c r="AU12" i="22"/>
  <c r="AV12" i="22"/>
  <c r="AW12" i="22"/>
  <c r="AX12" i="22"/>
  <c r="AY12" i="22"/>
  <c r="AZ12" i="22"/>
  <c r="BA12" i="22"/>
  <c r="BB12" i="22"/>
  <c r="BC12" i="22"/>
  <c r="AT12" i="22"/>
  <c r="AO14" i="22"/>
  <c r="BC14" i="22" s="1"/>
  <c r="AN14" i="22"/>
  <c r="AM14" i="22"/>
  <c r="AL14" i="22"/>
  <c r="AK14" i="22"/>
  <c r="AY14" i="22" s="1"/>
  <c r="AY7" i="22" s="1"/>
  <c r="AJ14" i="22"/>
  <c r="AI14" i="22"/>
  <c r="AH14" i="22"/>
  <c r="AV14" i="22" s="1"/>
  <c r="AV7" i="22" s="1"/>
  <c r="AG14" i="22"/>
  <c r="AX14" i="22"/>
  <c r="AX7" i="22" s="1"/>
  <c r="AZ14" i="22"/>
  <c r="AZ7" i="22" s="1"/>
  <c r="AI7" i="22"/>
  <c r="BB14" i="22"/>
  <c r="AG12" i="22"/>
  <c r="AH12" i="22"/>
  <c r="AI12" i="22"/>
  <c r="AJ12" i="22"/>
  <c r="AK12" i="22"/>
  <c r="AL12" i="22"/>
  <c r="AM12" i="22"/>
  <c r="AN12" i="22"/>
  <c r="AO12" i="22"/>
  <c r="AF14" i="22"/>
  <c r="AF12" i="22"/>
  <c r="AF7" i="22" s="1"/>
  <c r="S12" i="22"/>
  <c r="T12" i="22"/>
  <c r="U12" i="22"/>
  <c r="V12" i="22"/>
  <c r="W12" i="22"/>
  <c r="X12" i="22"/>
  <c r="Y12" i="22"/>
  <c r="Z12" i="22"/>
  <c r="AA12" i="22"/>
  <c r="S14" i="22"/>
  <c r="T14" i="22"/>
  <c r="U14" i="22"/>
  <c r="V14" i="22"/>
  <c r="AJ5" i="22" s="1"/>
  <c r="W14" i="22"/>
  <c r="X14" i="22"/>
  <c r="Y14" i="22"/>
  <c r="Z14" i="22"/>
  <c r="AN5" i="22" s="1"/>
  <c r="AA14" i="22"/>
  <c r="R14" i="22"/>
  <c r="R12" i="22"/>
  <c r="D12" i="22"/>
  <c r="E12" i="22"/>
  <c r="F12" i="22"/>
  <c r="G12" i="22"/>
  <c r="H12" i="22"/>
  <c r="I12" i="22"/>
  <c r="J12" i="22"/>
  <c r="K12" i="22"/>
  <c r="L12" i="22"/>
  <c r="C12" i="22"/>
  <c r="C7" i="22" s="1"/>
  <c r="D14" i="22"/>
  <c r="E14" i="22"/>
  <c r="F14" i="22"/>
  <c r="G14" i="22"/>
  <c r="V5" i="22" s="1"/>
  <c r="H14" i="22"/>
  <c r="I14" i="22"/>
  <c r="J14" i="22"/>
  <c r="K14" i="22"/>
  <c r="L14" i="22"/>
  <c r="C14" i="22"/>
  <c r="D5" i="22"/>
  <c r="E5" i="22"/>
  <c r="F5" i="22"/>
  <c r="G5" i="22"/>
  <c r="H5" i="22"/>
  <c r="I5" i="22"/>
  <c r="J5" i="22"/>
  <c r="K5" i="22"/>
  <c r="L5" i="22"/>
  <c r="C5" i="22"/>
  <c r="C6" i="22" s="1"/>
  <c r="BA14" i="22"/>
  <c r="BA7" i="22" s="1"/>
  <c r="AW14" i="22"/>
  <c r="AW7" i="22" s="1"/>
  <c r="AU14" i="22"/>
  <c r="AU7" i="22" s="1"/>
  <c r="AO5" i="22"/>
  <c r="W7" i="22"/>
  <c r="S7" i="22"/>
  <c r="Z5" i="22"/>
  <c r="R5" i="22"/>
  <c r="AZ13" i="22"/>
  <c r="T13" i="22"/>
  <c r="BD12" i="22"/>
  <c r="Y13" i="22"/>
  <c r="U13" i="22"/>
  <c r="J13" i="22"/>
  <c r="I13" i="22"/>
  <c r="H13" i="22"/>
  <c r="F13" i="22"/>
  <c r="E13" i="22"/>
  <c r="D13" i="22"/>
  <c r="AM7" i="22"/>
  <c r="Y7" i="22"/>
  <c r="X7" i="22"/>
  <c r="U7" i="22"/>
  <c r="T7" i="22"/>
  <c r="J7" i="22"/>
  <c r="I7" i="22"/>
  <c r="H7" i="22"/>
  <c r="F7" i="22"/>
  <c r="F8" i="22" s="1"/>
  <c r="F9" i="22" s="1"/>
  <c r="E7" i="22"/>
  <c r="D7" i="22"/>
  <c r="AZ6" i="22"/>
  <c r="X6" i="22"/>
  <c r="BA5" i="22"/>
  <c r="BA6" i="22" s="1"/>
  <c r="AZ5" i="22"/>
  <c r="AW5" i="22"/>
  <c r="AW6" i="22" s="1"/>
  <c r="AV5" i="22"/>
  <c r="AV13" i="22" s="1"/>
  <c r="AM5" i="22"/>
  <c r="AM13" i="22" s="1"/>
  <c r="AL5" i="22"/>
  <c r="AL6" i="22" s="1"/>
  <c r="AI5" i="22"/>
  <c r="AI13" i="22" s="1"/>
  <c r="AH5" i="22"/>
  <c r="AH6" i="22" s="1"/>
  <c r="AF5" i="22"/>
  <c r="AA5" i="22"/>
  <c r="Y5" i="22"/>
  <c r="Y6" i="22" s="1"/>
  <c r="Y10" i="22" s="1"/>
  <c r="Y11" i="22" s="1"/>
  <c r="X5" i="22"/>
  <c r="X13" i="22" s="1"/>
  <c r="W5" i="22"/>
  <c r="W6" i="22" s="1"/>
  <c r="U5" i="22"/>
  <c r="U6" i="22" s="1"/>
  <c r="U10" i="22" s="1"/>
  <c r="U11" i="22" s="1"/>
  <c r="T5" i="22"/>
  <c r="T6" i="22" s="1"/>
  <c r="T10" i="22" s="1"/>
  <c r="T11" i="22" s="1"/>
  <c r="S5" i="22"/>
  <c r="S6" i="22" s="1"/>
  <c r="S10" i="22" s="1"/>
  <c r="S11" i="22" s="1"/>
  <c r="BC5" i="22"/>
  <c r="BB5" i="22"/>
  <c r="J6" i="22"/>
  <c r="J10" i="22" s="1"/>
  <c r="J11" i="22" s="1"/>
  <c r="I6" i="22"/>
  <c r="I10" i="22" s="1"/>
  <c r="I11" i="22" s="1"/>
  <c r="AY5" i="22"/>
  <c r="AX5" i="22"/>
  <c r="F6" i="22"/>
  <c r="E6" i="22"/>
  <c r="E10" i="22" s="1"/>
  <c r="E11" i="22" s="1"/>
  <c r="AU5" i="22"/>
  <c r="AU12" i="19"/>
  <c r="BD12" i="19" s="1"/>
  <c r="AV12" i="19"/>
  <c r="AW12" i="19"/>
  <c r="AX12" i="19"/>
  <c r="AY12" i="19"/>
  <c r="AZ12" i="19"/>
  <c r="AZ6" i="19" s="1"/>
  <c r="AZ10" i="19" s="1"/>
  <c r="AZ11" i="19" s="1"/>
  <c r="BA12" i="19"/>
  <c r="BB12" i="19"/>
  <c r="BC12" i="19"/>
  <c r="AT12" i="19"/>
  <c r="AU12" i="20"/>
  <c r="AV12" i="20"/>
  <c r="AW12" i="20"/>
  <c r="AX12" i="20"/>
  <c r="AY12" i="20"/>
  <c r="AZ12" i="20"/>
  <c r="BA12" i="20"/>
  <c r="BB12" i="20"/>
  <c r="BC12" i="20"/>
  <c r="BD12" i="20"/>
  <c r="AT12" i="20"/>
  <c r="AG14" i="20"/>
  <c r="AH14" i="20"/>
  <c r="AI14" i="20"/>
  <c r="AJ14" i="20"/>
  <c r="AX14" i="20" s="1"/>
  <c r="AK14" i="20"/>
  <c r="AL14" i="20"/>
  <c r="AM14" i="20"/>
  <c r="AN14" i="20"/>
  <c r="AN7" i="20" s="1"/>
  <c r="AO14" i="20"/>
  <c r="AF14" i="20"/>
  <c r="AT14" i="20" s="1"/>
  <c r="AG12" i="20"/>
  <c r="AG7" i="20" s="1"/>
  <c r="AH12" i="20"/>
  <c r="AI12" i="20"/>
  <c r="AJ12" i="20"/>
  <c r="AK12" i="20"/>
  <c r="AL12" i="20"/>
  <c r="AM12" i="20"/>
  <c r="AN12" i="20"/>
  <c r="AO12" i="20"/>
  <c r="AF12" i="20"/>
  <c r="S14" i="20"/>
  <c r="T14" i="20"/>
  <c r="U14" i="20"/>
  <c r="V14" i="20"/>
  <c r="V7" i="20" s="1"/>
  <c r="W14" i="20"/>
  <c r="X14" i="20"/>
  <c r="Y14" i="20"/>
  <c r="Z14" i="20"/>
  <c r="AN5" i="20" s="1"/>
  <c r="AA14" i="20"/>
  <c r="R14" i="20"/>
  <c r="S12" i="20"/>
  <c r="T12" i="20"/>
  <c r="U12" i="20"/>
  <c r="V12" i="20"/>
  <c r="W12" i="20"/>
  <c r="X12" i="20"/>
  <c r="Y12" i="20"/>
  <c r="Z12" i="20"/>
  <c r="AA12" i="20"/>
  <c r="R12" i="20"/>
  <c r="D14" i="20"/>
  <c r="E14" i="20"/>
  <c r="F14" i="20"/>
  <c r="G14" i="20"/>
  <c r="V5" i="20" s="1"/>
  <c r="H14" i="20"/>
  <c r="I14" i="20"/>
  <c r="J14" i="20"/>
  <c r="K14" i="20"/>
  <c r="Z5" i="20" s="1"/>
  <c r="L14" i="20"/>
  <c r="C14" i="20"/>
  <c r="R5" i="20" s="1"/>
  <c r="D12" i="20"/>
  <c r="E12" i="20"/>
  <c r="F12" i="20"/>
  <c r="G12" i="20"/>
  <c r="M12" i="20" s="1"/>
  <c r="H12" i="20"/>
  <c r="I12" i="20"/>
  <c r="J12" i="20"/>
  <c r="K12" i="20"/>
  <c r="L12" i="20"/>
  <c r="C12" i="20"/>
  <c r="D5" i="20"/>
  <c r="E5" i="20"/>
  <c r="F5" i="20"/>
  <c r="AW5" i="20" s="1"/>
  <c r="AW6" i="20" s="1"/>
  <c r="G5" i="20"/>
  <c r="AX5" i="20" s="1"/>
  <c r="H5" i="20"/>
  <c r="I5" i="20"/>
  <c r="J5" i="20"/>
  <c r="J6" i="20" s="1"/>
  <c r="K5" i="20"/>
  <c r="BB5" i="20" s="1"/>
  <c r="L5" i="20"/>
  <c r="C5" i="20"/>
  <c r="BA14" i="20"/>
  <c r="BA7" i="20" s="1"/>
  <c r="AW14" i="20"/>
  <c r="AW7" i="20" s="1"/>
  <c r="BC14" i="20"/>
  <c r="AZ14" i="20"/>
  <c r="AY14" i="20"/>
  <c r="AY7" i="20" s="1"/>
  <c r="AV14" i="20"/>
  <c r="AU14" i="20"/>
  <c r="AU7" i="20" s="1"/>
  <c r="AO5" i="20"/>
  <c r="W7" i="20"/>
  <c r="S7" i="20"/>
  <c r="T13" i="20"/>
  <c r="AI13" i="20"/>
  <c r="I13" i="20"/>
  <c r="H13" i="20"/>
  <c r="E13" i="20"/>
  <c r="D13" i="20"/>
  <c r="AZ7" i="20"/>
  <c r="AV7" i="20"/>
  <c r="AM7" i="20"/>
  <c r="AK7" i="20"/>
  <c r="AJ7" i="20"/>
  <c r="AI7" i="20"/>
  <c r="Y7" i="20"/>
  <c r="X7" i="20"/>
  <c r="U7" i="20"/>
  <c r="T7" i="20"/>
  <c r="J7" i="20"/>
  <c r="I7" i="20"/>
  <c r="H7" i="20"/>
  <c r="F7" i="20"/>
  <c r="E7" i="20"/>
  <c r="D7" i="20"/>
  <c r="BA5" i="20"/>
  <c r="BA6" i="20" s="1"/>
  <c r="BA10" i="20" s="1"/>
  <c r="BA11" i="20" s="1"/>
  <c r="AM5" i="20"/>
  <c r="AM6" i="20" s="1"/>
  <c r="AM10" i="20" s="1"/>
  <c r="AM11" i="20" s="1"/>
  <c r="AL5" i="20"/>
  <c r="AJ5" i="20"/>
  <c r="AJ6" i="20" s="1"/>
  <c r="AI5" i="20"/>
  <c r="AI6" i="20" s="1"/>
  <c r="AI10" i="20" s="1"/>
  <c r="AI11" i="20" s="1"/>
  <c r="AH5" i="20"/>
  <c r="AF5" i="20"/>
  <c r="AF13" i="20" s="1"/>
  <c r="AA5" i="20"/>
  <c r="Y5" i="20"/>
  <c r="Y6" i="20" s="1"/>
  <c r="Y10" i="20" s="1"/>
  <c r="Y11" i="20" s="1"/>
  <c r="X5" i="20"/>
  <c r="X6" i="20" s="1"/>
  <c r="W5" i="20"/>
  <c r="W6" i="20" s="1"/>
  <c r="W10" i="20" s="1"/>
  <c r="W11" i="20" s="1"/>
  <c r="U5" i="20"/>
  <c r="U6" i="20" s="1"/>
  <c r="U10" i="20" s="1"/>
  <c r="U11" i="20" s="1"/>
  <c r="T5" i="20"/>
  <c r="T6" i="20" s="1"/>
  <c r="S5" i="20"/>
  <c r="S6" i="20" s="1"/>
  <c r="S10" i="20" s="1"/>
  <c r="S11" i="20" s="1"/>
  <c r="BC5" i="20"/>
  <c r="AZ5" i="20"/>
  <c r="AZ13" i="20" s="1"/>
  <c r="AY5" i="20"/>
  <c r="AY6" i="20" s="1"/>
  <c r="AV5" i="20"/>
  <c r="AV13" i="20" s="1"/>
  <c r="AU5" i="20"/>
  <c r="AU6" i="20" s="1"/>
  <c r="AG14" i="19"/>
  <c r="AH14" i="19"/>
  <c r="AI14" i="19"/>
  <c r="AJ14" i="19"/>
  <c r="AX14" i="19" s="1"/>
  <c r="AX7" i="19" s="1"/>
  <c r="AK14" i="19"/>
  <c r="AL14" i="19"/>
  <c r="AM14" i="19"/>
  <c r="AN14" i="19"/>
  <c r="BB14" i="19" s="1"/>
  <c r="BB7" i="19" s="1"/>
  <c r="AO14" i="19"/>
  <c r="AF14" i="19"/>
  <c r="AG12" i="19"/>
  <c r="AH12" i="19"/>
  <c r="AI12" i="19"/>
  <c r="AJ12" i="19"/>
  <c r="AK12" i="19"/>
  <c r="AL12" i="19"/>
  <c r="AM12" i="19"/>
  <c r="AM7" i="19" s="1"/>
  <c r="AN12" i="19"/>
  <c r="AO12" i="19"/>
  <c r="AF12" i="19"/>
  <c r="S14" i="19"/>
  <c r="T14" i="19"/>
  <c r="U14" i="19"/>
  <c r="V14" i="19"/>
  <c r="AJ5" i="19" s="1"/>
  <c r="W14" i="19"/>
  <c r="X14" i="19"/>
  <c r="Y14" i="19"/>
  <c r="Z14" i="19"/>
  <c r="AN5" i="19" s="1"/>
  <c r="AA14" i="19"/>
  <c r="R14" i="19"/>
  <c r="S12" i="19"/>
  <c r="T12" i="19"/>
  <c r="U12" i="19"/>
  <c r="V12" i="19"/>
  <c r="W12" i="19"/>
  <c r="X12" i="19"/>
  <c r="Y12" i="19"/>
  <c r="Z12" i="19"/>
  <c r="AA12" i="19"/>
  <c r="R12" i="19"/>
  <c r="D14" i="19"/>
  <c r="E14" i="19"/>
  <c r="F14" i="19"/>
  <c r="G14" i="19"/>
  <c r="V5" i="19" s="1"/>
  <c r="H14" i="19"/>
  <c r="I14" i="19"/>
  <c r="J14" i="19"/>
  <c r="K14" i="19"/>
  <c r="Z5" i="19" s="1"/>
  <c r="L14" i="19"/>
  <c r="C14" i="19"/>
  <c r="R5" i="19" s="1"/>
  <c r="D12" i="19"/>
  <c r="E12" i="19"/>
  <c r="F12" i="19"/>
  <c r="G12" i="19"/>
  <c r="M12" i="19" s="1"/>
  <c r="H12" i="19"/>
  <c r="I12" i="19"/>
  <c r="J12" i="19"/>
  <c r="K12" i="19"/>
  <c r="L12" i="19"/>
  <c r="C12" i="19"/>
  <c r="D5" i="19"/>
  <c r="E5" i="19"/>
  <c r="F5" i="19"/>
  <c r="AW5" i="19" s="1"/>
  <c r="AW6" i="19" s="1"/>
  <c r="G5" i="19"/>
  <c r="AX5" i="19" s="1"/>
  <c r="AX6" i="19" s="1"/>
  <c r="H5" i="19"/>
  <c r="I5" i="19"/>
  <c r="J5" i="19"/>
  <c r="K5" i="19"/>
  <c r="L5" i="19"/>
  <c r="C5" i="19"/>
  <c r="BA14" i="19"/>
  <c r="BA7" i="19" s="1"/>
  <c r="AW14" i="19"/>
  <c r="AW7" i="19" s="1"/>
  <c r="BC14" i="19"/>
  <c r="AZ14" i="19"/>
  <c r="AY14" i="19"/>
  <c r="AY7" i="19" s="1"/>
  <c r="AV14" i="19"/>
  <c r="AU14" i="19"/>
  <c r="AT14" i="19"/>
  <c r="AO5" i="19"/>
  <c r="W7" i="19"/>
  <c r="S7" i="19"/>
  <c r="AV13" i="19"/>
  <c r="X13" i="19"/>
  <c r="U13" i="19"/>
  <c r="I13" i="19"/>
  <c r="H13" i="19"/>
  <c r="E13" i="19"/>
  <c r="D13" i="19"/>
  <c r="AZ7" i="19"/>
  <c r="AV7" i="19"/>
  <c r="AN7" i="19"/>
  <c r="AI7" i="19"/>
  <c r="Y7" i="19"/>
  <c r="X7" i="19"/>
  <c r="U7" i="19"/>
  <c r="T7" i="19"/>
  <c r="J7" i="19"/>
  <c r="I7" i="19"/>
  <c r="I8" i="19" s="1"/>
  <c r="I9" i="19" s="1"/>
  <c r="H7" i="19"/>
  <c r="F7" i="19"/>
  <c r="E7" i="19"/>
  <c r="E8" i="19" s="1"/>
  <c r="E9" i="19" s="1"/>
  <c r="D7" i="19"/>
  <c r="X6" i="19"/>
  <c r="BA5" i="19"/>
  <c r="BA6" i="19" s="1"/>
  <c r="BA10" i="19" s="1"/>
  <c r="BA11" i="19" s="1"/>
  <c r="AZ5" i="19"/>
  <c r="AV5" i="19"/>
  <c r="AM5" i="19"/>
  <c r="AM13" i="19" s="1"/>
  <c r="AL5" i="19"/>
  <c r="AL6" i="19" s="1"/>
  <c r="AI5" i="19"/>
  <c r="AH5" i="19"/>
  <c r="AH6" i="19" s="1"/>
  <c r="AA5" i="19"/>
  <c r="Y5" i="19"/>
  <c r="Y6" i="19" s="1"/>
  <c r="Y10" i="19" s="1"/>
  <c r="Y11" i="19" s="1"/>
  <c r="X5" i="19"/>
  <c r="W5" i="19"/>
  <c r="W6" i="19" s="1"/>
  <c r="U5" i="19"/>
  <c r="U6" i="19" s="1"/>
  <c r="U10" i="19" s="1"/>
  <c r="U11" i="19" s="1"/>
  <c r="T5" i="19"/>
  <c r="T13" i="19" s="1"/>
  <c r="S5" i="19"/>
  <c r="S6" i="19" s="1"/>
  <c r="S10" i="19" s="1"/>
  <c r="S11" i="19" s="1"/>
  <c r="BC5" i="19"/>
  <c r="J6" i="19"/>
  <c r="J10" i="19" s="1"/>
  <c r="J11" i="19" s="1"/>
  <c r="I6" i="19"/>
  <c r="AY5" i="19"/>
  <c r="F6" i="19"/>
  <c r="F10" i="19" s="1"/>
  <c r="F11" i="19" s="1"/>
  <c r="E6" i="19"/>
  <c r="AU5" i="19"/>
  <c r="AU12" i="18"/>
  <c r="AV12" i="18"/>
  <c r="AW12" i="18"/>
  <c r="AX12" i="18"/>
  <c r="AY12" i="18"/>
  <c r="AZ12" i="18"/>
  <c r="BA12" i="18"/>
  <c r="BB12" i="18"/>
  <c r="AT12" i="18"/>
  <c r="AG14" i="18"/>
  <c r="AH14" i="18"/>
  <c r="AI14" i="18"/>
  <c r="AJ14" i="18"/>
  <c r="AX14" i="18" s="1"/>
  <c r="AK14" i="18"/>
  <c r="AL14" i="18"/>
  <c r="AM14" i="18"/>
  <c r="AN14" i="18"/>
  <c r="BB14" i="18" s="1"/>
  <c r="AO14" i="18"/>
  <c r="AF14" i="18"/>
  <c r="AT14" i="18" s="1"/>
  <c r="AG12" i="18"/>
  <c r="AH12" i="18"/>
  <c r="AI12" i="18"/>
  <c r="AJ12" i="18"/>
  <c r="AK12" i="18"/>
  <c r="AL12" i="18"/>
  <c r="AM12" i="18"/>
  <c r="AN12" i="18"/>
  <c r="AO12" i="18"/>
  <c r="AF12" i="18"/>
  <c r="AF13" i="18" s="1"/>
  <c r="S14" i="18"/>
  <c r="T14" i="18"/>
  <c r="U14" i="18"/>
  <c r="V14" i="18"/>
  <c r="AJ5" i="18" s="1"/>
  <c r="W14" i="18"/>
  <c r="X14" i="18"/>
  <c r="Y14" i="18"/>
  <c r="Z14" i="18"/>
  <c r="AN5" i="18" s="1"/>
  <c r="AA14" i="18"/>
  <c r="R14" i="18"/>
  <c r="S12" i="18"/>
  <c r="T12" i="18"/>
  <c r="U12" i="18"/>
  <c r="V12" i="18"/>
  <c r="W12" i="18"/>
  <c r="X12" i="18"/>
  <c r="Y12" i="18"/>
  <c r="Z12" i="18"/>
  <c r="AA12" i="18"/>
  <c r="R12" i="18"/>
  <c r="R7" i="18" s="1"/>
  <c r="D14" i="18"/>
  <c r="E14" i="18"/>
  <c r="F14" i="18"/>
  <c r="G14" i="18"/>
  <c r="H14" i="18"/>
  <c r="I14" i="18"/>
  <c r="J14" i="18"/>
  <c r="K14" i="18"/>
  <c r="Z5" i="18" s="1"/>
  <c r="L14" i="18"/>
  <c r="C14" i="18"/>
  <c r="D12" i="18"/>
  <c r="E12" i="18"/>
  <c r="F12" i="18"/>
  <c r="G12" i="18"/>
  <c r="H12" i="18"/>
  <c r="I12" i="18"/>
  <c r="J12" i="18"/>
  <c r="K12" i="18"/>
  <c r="K6" i="18" s="1"/>
  <c r="L12" i="18"/>
  <c r="C12" i="18"/>
  <c r="D5" i="18"/>
  <c r="D6" i="18" s="1"/>
  <c r="E5" i="18"/>
  <c r="F5" i="18"/>
  <c r="G5" i="18"/>
  <c r="H5" i="18"/>
  <c r="I5" i="18"/>
  <c r="J5" i="18"/>
  <c r="K5" i="18"/>
  <c r="L5" i="18"/>
  <c r="BC5" i="18" s="1"/>
  <c r="C5" i="18"/>
  <c r="AY14" i="18"/>
  <c r="AY7" i="18" s="1"/>
  <c r="AU14" i="18"/>
  <c r="AU7" i="18" s="1"/>
  <c r="AM7" i="18"/>
  <c r="AZ14" i="18"/>
  <c r="AI7" i="18"/>
  <c r="AV14" i="18"/>
  <c r="AO5" i="18"/>
  <c r="AB14" i="18"/>
  <c r="AA5" i="18"/>
  <c r="H7" i="18"/>
  <c r="V5" i="18"/>
  <c r="D7" i="18"/>
  <c r="E13" i="18"/>
  <c r="D13" i="18"/>
  <c r="AI13" i="18"/>
  <c r="T13" i="18"/>
  <c r="J13" i="18"/>
  <c r="H13" i="18"/>
  <c r="G13" i="18"/>
  <c r="F13" i="18"/>
  <c r="AZ7" i="18"/>
  <c r="AV7" i="18"/>
  <c r="AL7" i="18"/>
  <c r="AK7" i="18"/>
  <c r="AG7" i="18"/>
  <c r="Y7" i="18"/>
  <c r="X7" i="18"/>
  <c r="U7" i="18"/>
  <c r="J7" i="18"/>
  <c r="I7" i="18"/>
  <c r="F7" i="18"/>
  <c r="E7" i="18"/>
  <c r="I6" i="18"/>
  <c r="I10" i="18" s="1"/>
  <c r="I11" i="18" s="1"/>
  <c r="H6" i="18"/>
  <c r="H10" i="18" s="1"/>
  <c r="H11" i="18" s="1"/>
  <c r="BA5" i="18"/>
  <c r="BA6" i="18" s="1"/>
  <c r="AY5" i="18"/>
  <c r="AY6" i="18" s="1"/>
  <c r="AY10" i="18" s="1"/>
  <c r="AY11" i="18" s="1"/>
  <c r="AW5" i="18"/>
  <c r="AM5" i="18"/>
  <c r="AM6" i="18" s="1"/>
  <c r="AL5" i="18"/>
  <c r="AL6" i="18" s="1"/>
  <c r="AL10" i="18" s="1"/>
  <c r="AL11" i="18" s="1"/>
  <c r="AI5" i="18"/>
  <c r="AF5" i="18"/>
  <c r="AF6" i="18" s="1"/>
  <c r="Y5" i="18"/>
  <c r="Y13" i="18" s="1"/>
  <c r="X5" i="18"/>
  <c r="X13" i="18" s="1"/>
  <c r="U5" i="18"/>
  <c r="U13" i="18" s="1"/>
  <c r="T5" i="18"/>
  <c r="T6" i="18" s="1"/>
  <c r="S5" i="18"/>
  <c r="S6" i="18" s="1"/>
  <c r="J6" i="18"/>
  <c r="J10" i="18" s="1"/>
  <c r="J11" i="18" s="1"/>
  <c r="AZ5" i="18"/>
  <c r="AZ6" i="18" s="1"/>
  <c r="AZ10" i="18" s="1"/>
  <c r="AZ11" i="18" s="1"/>
  <c r="F6" i="18"/>
  <c r="AV5" i="18"/>
  <c r="AV13" i="18" s="1"/>
  <c r="M5" i="18"/>
  <c r="AU12" i="16"/>
  <c r="AV12" i="16"/>
  <c r="AW12" i="16"/>
  <c r="AX12" i="16"/>
  <c r="AY12" i="16"/>
  <c r="AZ12" i="16"/>
  <c r="BA12" i="16"/>
  <c r="BB12" i="16"/>
  <c r="BC12" i="16"/>
  <c r="AT12" i="16"/>
  <c r="AG14" i="16"/>
  <c r="AH14" i="16"/>
  <c r="AI14" i="16"/>
  <c r="AJ14" i="16"/>
  <c r="AX14" i="16" s="1"/>
  <c r="AK14" i="16"/>
  <c r="AL14" i="16"/>
  <c r="AM14" i="16"/>
  <c r="AN14" i="16"/>
  <c r="BB14" i="16" s="1"/>
  <c r="AO14" i="16"/>
  <c r="AF14" i="16"/>
  <c r="AT14" i="16" s="1"/>
  <c r="AG12" i="16"/>
  <c r="AH12" i="16"/>
  <c r="AI12" i="16"/>
  <c r="AJ12" i="16"/>
  <c r="AK12" i="16"/>
  <c r="AL12" i="16"/>
  <c r="AM12" i="16"/>
  <c r="AN12" i="16"/>
  <c r="AO12" i="16"/>
  <c r="AF12" i="16"/>
  <c r="S14" i="16"/>
  <c r="T14" i="16"/>
  <c r="U14" i="16"/>
  <c r="V14" i="16"/>
  <c r="W14" i="16"/>
  <c r="X14" i="16"/>
  <c r="Y14" i="16"/>
  <c r="Z14" i="16"/>
  <c r="AA14" i="16"/>
  <c r="R14" i="16"/>
  <c r="R7" i="16" s="1"/>
  <c r="S12" i="16"/>
  <c r="T12" i="16"/>
  <c r="U12" i="16"/>
  <c r="V12" i="16"/>
  <c r="W12" i="16"/>
  <c r="X12" i="16"/>
  <c r="Y12" i="16"/>
  <c r="Z12" i="16"/>
  <c r="AA12" i="16"/>
  <c r="R12" i="16"/>
  <c r="D14" i="16"/>
  <c r="E14" i="16"/>
  <c r="F14" i="16"/>
  <c r="G14" i="16"/>
  <c r="V5" i="16" s="1"/>
  <c r="H14" i="16"/>
  <c r="I14" i="16"/>
  <c r="J14" i="16"/>
  <c r="K14" i="16"/>
  <c r="Z5" i="16" s="1"/>
  <c r="L14" i="16"/>
  <c r="C14" i="16"/>
  <c r="R5" i="16" s="1"/>
  <c r="D12" i="16"/>
  <c r="E12" i="16"/>
  <c r="E7" i="16" s="1"/>
  <c r="F12" i="16"/>
  <c r="G12" i="16"/>
  <c r="H12" i="16"/>
  <c r="H13" i="16" s="1"/>
  <c r="I12" i="16"/>
  <c r="I13" i="16" s="1"/>
  <c r="J12" i="16"/>
  <c r="K12" i="16"/>
  <c r="L12" i="16"/>
  <c r="C12" i="16"/>
  <c r="D5" i="16"/>
  <c r="E5" i="16"/>
  <c r="F5" i="16"/>
  <c r="G5" i="16"/>
  <c r="AX5" i="16" s="1"/>
  <c r="H5" i="16"/>
  <c r="I5" i="16"/>
  <c r="J5" i="16"/>
  <c r="K5" i="16"/>
  <c r="BB5" i="16" s="1"/>
  <c r="L5" i="16"/>
  <c r="C5" i="16"/>
  <c r="BA14" i="16"/>
  <c r="AW14" i="16"/>
  <c r="BC14" i="16"/>
  <c r="AZ14" i="16"/>
  <c r="AY14" i="16"/>
  <c r="AY7" i="16" s="1"/>
  <c r="AV14" i="16"/>
  <c r="AU14" i="16"/>
  <c r="Y5" i="16"/>
  <c r="Y6" i="16" s="1"/>
  <c r="U5" i="16"/>
  <c r="U6" i="16" s="1"/>
  <c r="Y13" i="16"/>
  <c r="U13" i="16"/>
  <c r="E13" i="16"/>
  <c r="D13" i="16"/>
  <c r="AZ7" i="16"/>
  <c r="AV7" i="16"/>
  <c r="AU7" i="16"/>
  <c r="AM7" i="16"/>
  <c r="AI7" i="16"/>
  <c r="Y7" i="16"/>
  <c r="Y8" i="16" s="1"/>
  <c r="Y9" i="16" s="1"/>
  <c r="X7" i="16"/>
  <c r="W7" i="16"/>
  <c r="U7" i="16"/>
  <c r="U8" i="16" s="1"/>
  <c r="U9" i="16" s="1"/>
  <c r="T7" i="16"/>
  <c r="S7" i="16"/>
  <c r="J7" i="16"/>
  <c r="I7" i="16"/>
  <c r="H7" i="16"/>
  <c r="F7" i="16"/>
  <c r="D7" i="16"/>
  <c r="AM6" i="16"/>
  <c r="AI6" i="16"/>
  <c r="X6" i="16"/>
  <c r="X10" i="16" s="1"/>
  <c r="X11" i="16" s="1"/>
  <c r="F6" i="16"/>
  <c r="AZ5" i="16"/>
  <c r="AZ13" i="16" s="1"/>
  <c r="AV5" i="16"/>
  <c r="AV13" i="16" s="1"/>
  <c r="AO5" i="16"/>
  <c r="AM5" i="16"/>
  <c r="AM13" i="16" s="1"/>
  <c r="AL5" i="16"/>
  <c r="AL6" i="16" s="1"/>
  <c r="AK5" i="16"/>
  <c r="AK6" i="16" s="1"/>
  <c r="AI5" i="16"/>
  <c r="AI13" i="16" s="1"/>
  <c r="AH5" i="16"/>
  <c r="AH6" i="16" s="1"/>
  <c r="AG5" i="16"/>
  <c r="AG6" i="16" s="1"/>
  <c r="AA5" i="16"/>
  <c r="X5" i="16"/>
  <c r="X13" i="16" s="1"/>
  <c r="W5" i="16"/>
  <c r="W6" i="16" s="1"/>
  <c r="W10" i="16" s="1"/>
  <c r="W11" i="16" s="1"/>
  <c r="T5" i="16"/>
  <c r="T6" i="16" s="1"/>
  <c r="S5" i="16"/>
  <c r="S6" i="16" s="1"/>
  <c r="S10" i="16" s="1"/>
  <c r="S11" i="16" s="1"/>
  <c r="BC5" i="16"/>
  <c r="J6" i="16"/>
  <c r="AY5" i="16"/>
  <c r="AY13" i="16" s="1"/>
  <c r="AW5" i="16"/>
  <c r="AW6" i="16" s="1"/>
  <c r="E6" i="16"/>
  <c r="AU5" i="16"/>
  <c r="AU13" i="16" s="1"/>
  <c r="AU12" i="15"/>
  <c r="AV12" i="15"/>
  <c r="AW12" i="15"/>
  <c r="AX12" i="15"/>
  <c r="AY12" i="15"/>
  <c r="AZ12" i="15"/>
  <c r="BA12" i="15"/>
  <c r="BB12" i="15"/>
  <c r="BC12" i="15"/>
  <c r="AT12" i="15"/>
  <c r="AG14" i="15"/>
  <c r="AH14" i="15"/>
  <c r="AI14" i="15"/>
  <c r="AI7" i="15" s="1"/>
  <c r="AJ14" i="15"/>
  <c r="AX14" i="15" s="1"/>
  <c r="AK14" i="15"/>
  <c r="AL14" i="15"/>
  <c r="AM14" i="15"/>
  <c r="AM7" i="15" s="1"/>
  <c r="AN14" i="15"/>
  <c r="BB14" i="15" s="1"/>
  <c r="AO14" i="15"/>
  <c r="AG12" i="15"/>
  <c r="AH12" i="15"/>
  <c r="AI12" i="15"/>
  <c r="AJ12" i="15"/>
  <c r="AK12" i="15"/>
  <c r="AL12" i="15"/>
  <c r="AM12" i="15"/>
  <c r="AN12" i="15"/>
  <c r="AO12" i="15"/>
  <c r="AF12" i="15"/>
  <c r="AF14" i="15"/>
  <c r="AT14" i="15" s="1"/>
  <c r="S14" i="15"/>
  <c r="T14" i="15"/>
  <c r="U14" i="15"/>
  <c r="V14" i="15"/>
  <c r="W14" i="15"/>
  <c r="X14" i="15"/>
  <c r="Y14" i="15"/>
  <c r="Z14" i="15"/>
  <c r="AA14" i="15"/>
  <c r="S12" i="15"/>
  <c r="T12" i="15"/>
  <c r="U12" i="15"/>
  <c r="V12" i="15"/>
  <c r="W12" i="15"/>
  <c r="X12" i="15"/>
  <c r="Y12" i="15"/>
  <c r="Z12" i="15"/>
  <c r="AA12" i="15"/>
  <c r="R14" i="15"/>
  <c r="R12" i="15"/>
  <c r="D12" i="15"/>
  <c r="E12" i="15"/>
  <c r="F12" i="15"/>
  <c r="G12" i="15"/>
  <c r="H12" i="15"/>
  <c r="I12" i="15"/>
  <c r="J12" i="15"/>
  <c r="K12" i="15"/>
  <c r="L12" i="15"/>
  <c r="C12" i="15"/>
  <c r="D14" i="15"/>
  <c r="E14" i="15"/>
  <c r="F14" i="15"/>
  <c r="G14" i="15"/>
  <c r="H14" i="15"/>
  <c r="I14" i="15"/>
  <c r="J14" i="15"/>
  <c r="K14" i="15"/>
  <c r="L14" i="15"/>
  <c r="C14" i="15"/>
  <c r="D5" i="15"/>
  <c r="E5" i="15"/>
  <c r="E6" i="15" s="1"/>
  <c r="F5" i="15"/>
  <c r="G5" i="15"/>
  <c r="AX5" i="15" s="1"/>
  <c r="H5" i="15"/>
  <c r="I5" i="15"/>
  <c r="AZ5" i="15" s="1"/>
  <c r="AZ6" i="15" s="1"/>
  <c r="J5" i="15"/>
  <c r="K5" i="15"/>
  <c r="K6" i="15" s="1"/>
  <c r="L5" i="15"/>
  <c r="C5" i="15"/>
  <c r="BA14" i="15"/>
  <c r="BA7" i="15" s="1"/>
  <c r="AW14" i="15"/>
  <c r="BC14" i="15"/>
  <c r="AZ14" i="15"/>
  <c r="AY14" i="15"/>
  <c r="AY7" i="15" s="1"/>
  <c r="AV14" i="15"/>
  <c r="AU14" i="15"/>
  <c r="Y5" i="15"/>
  <c r="Y6" i="15" s="1"/>
  <c r="U5" i="15"/>
  <c r="U6" i="15" s="1"/>
  <c r="Y13" i="15"/>
  <c r="U13" i="15"/>
  <c r="J13" i="15"/>
  <c r="H13" i="15"/>
  <c r="F13" i="15"/>
  <c r="D13" i="15"/>
  <c r="AU7" i="15"/>
  <c r="AF7" i="15"/>
  <c r="Y7" i="15"/>
  <c r="Y8" i="15" s="1"/>
  <c r="Y9" i="15" s="1"/>
  <c r="X7" i="15"/>
  <c r="W7" i="15"/>
  <c r="U7" i="15"/>
  <c r="T7" i="15"/>
  <c r="S7" i="15"/>
  <c r="J7" i="15"/>
  <c r="J8" i="15" s="1"/>
  <c r="J9" i="15" s="1"/>
  <c r="I7" i="15"/>
  <c r="H7" i="15"/>
  <c r="F7" i="15"/>
  <c r="E7" i="15"/>
  <c r="D7" i="15"/>
  <c r="AM6" i="15"/>
  <c r="X6" i="15"/>
  <c r="J6" i="15"/>
  <c r="AV5" i="15"/>
  <c r="AV6" i="15" s="1"/>
  <c r="AO5" i="15"/>
  <c r="AM5" i="15"/>
  <c r="AM13" i="15" s="1"/>
  <c r="AL5" i="15"/>
  <c r="AL6" i="15" s="1"/>
  <c r="AK5" i="15"/>
  <c r="AI5" i="15"/>
  <c r="AI13" i="15" s="1"/>
  <c r="AH5" i="15"/>
  <c r="AH6" i="15" s="1"/>
  <c r="AG5" i="15"/>
  <c r="AG6" i="15" s="1"/>
  <c r="AA5" i="15"/>
  <c r="Z5" i="15"/>
  <c r="X5" i="15"/>
  <c r="X13" i="15" s="1"/>
  <c r="W5" i="15"/>
  <c r="W6" i="15" s="1"/>
  <c r="T5" i="15"/>
  <c r="T6" i="15" s="1"/>
  <c r="S5" i="15"/>
  <c r="S6" i="15" s="1"/>
  <c r="S10" i="15" s="1"/>
  <c r="S11" i="15" s="1"/>
  <c r="R5" i="15"/>
  <c r="BC5" i="15"/>
  <c r="BA5" i="15"/>
  <c r="BA6" i="15" s="1"/>
  <c r="BA10" i="15" s="1"/>
  <c r="BA11" i="15" s="1"/>
  <c r="AY5" i="15"/>
  <c r="AY13" i="15" s="1"/>
  <c r="F6" i="15"/>
  <c r="F10" i="15" s="1"/>
  <c r="F11" i="15" s="1"/>
  <c r="AU5" i="15"/>
  <c r="AU13" i="15" s="1"/>
  <c r="AU14" i="8"/>
  <c r="AV14" i="8"/>
  <c r="AW14" i="8"/>
  <c r="AX14" i="8"/>
  <c r="BD14" i="8" s="1"/>
  <c r="AY14" i="8"/>
  <c r="AZ14" i="8"/>
  <c r="BA14" i="8"/>
  <c r="BB14" i="8"/>
  <c r="BC14" i="8"/>
  <c r="AT14" i="8"/>
  <c r="AU5" i="8"/>
  <c r="AV5" i="8"/>
  <c r="AW5" i="8"/>
  <c r="AX5" i="8"/>
  <c r="BD5" i="8" s="1"/>
  <c r="AY5" i="8"/>
  <c r="AZ5" i="8"/>
  <c r="BA5" i="8"/>
  <c r="BB5" i="8"/>
  <c r="BC5" i="8"/>
  <c r="AT5" i="8"/>
  <c r="AG5" i="8"/>
  <c r="AH5" i="8"/>
  <c r="AI5" i="8"/>
  <c r="AJ5" i="8"/>
  <c r="AK5" i="8"/>
  <c r="AL5" i="8"/>
  <c r="AM5" i="8"/>
  <c r="AN5" i="8"/>
  <c r="AO5" i="8"/>
  <c r="AF5" i="8"/>
  <c r="S14" i="8"/>
  <c r="T14" i="8"/>
  <c r="U14" i="8"/>
  <c r="V14" i="8"/>
  <c r="W14" i="8"/>
  <c r="X14" i="8"/>
  <c r="Y14" i="8"/>
  <c r="Z14" i="8"/>
  <c r="AA14" i="8"/>
  <c r="R14" i="8"/>
  <c r="AG12" i="8"/>
  <c r="AH12" i="8"/>
  <c r="AI12" i="8"/>
  <c r="AJ12" i="8"/>
  <c r="AK12" i="8"/>
  <c r="AL12" i="8"/>
  <c r="AM12" i="8"/>
  <c r="AN12" i="8"/>
  <c r="AO12" i="8"/>
  <c r="AF12" i="8"/>
  <c r="BD12" i="8"/>
  <c r="AU12" i="8"/>
  <c r="AV12" i="8"/>
  <c r="AW12" i="8"/>
  <c r="AX12" i="8"/>
  <c r="AY12" i="8"/>
  <c r="AZ12" i="8"/>
  <c r="BA12" i="8"/>
  <c r="BB12" i="8"/>
  <c r="BC12" i="8"/>
  <c r="AT12" i="8"/>
  <c r="AG14" i="8"/>
  <c r="AH14" i="8"/>
  <c r="AI14" i="8"/>
  <c r="AJ14" i="8"/>
  <c r="AK14" i="8"/>
  <c r="AL14" i="8"/>
  <c r="AM14" i="8"/>
  <c r="AN14" i="8"/>
  <c r="AO14" i="8"/>
  <c r="AF14" i="8"/>
  <c r="S12" i="8"/>
  <c r="T12" i="8"/>
  <c r="U12" i="8"/>
  <c r="V12" i="8"/>
  <c r="W12" i="8"/>
  <c r="X12" i="8"/>
  <c r="Y12" i="8"/>
  <c r="Z12" i="8"/>
  <c r="AA12" i="8"/>
  <c r="AB14" i="8"/>
  <c r="D5" i="8"/>
  <c r="E5" i="8"/>
  <c r="F5" i="8"/>
  <c r="G5" i="8"/>
  <c r="H5" i="8"/>
  <c r="I5" i="8"/>
  <c r="J5" i="8"/>
  <c r="K5" i="8"/>
  <c r="L5" i="8"/>
  <c r="C5" i="8"/>
  <c r="D14" i="8"/>
  <c r="E14" i="8"/>
  <c r="T5" i="8" s="1"/>
  <c r="F14" i="8"/>
  <c r="U5" i="8" s="1"/>
  <c r="G14" i="8"/>
  <c r="V5" i="8" s="1"/>
  <c r="H14" i="8"/>
  <c r="W5" i="8" s="1"/>
  <c r="I14" i="8"/>
  <c r="X5" i="8" s="1"/>
  <c r="J14" i="8"/>
  <c r="Y5" i="8" s="1"/>
  <c r="K14" i="8"/>
  <c r="Z5" i="8" s="1"/>
  <c r="L14" i="8"/>
  <c r="AA5" i="8" s="1"/>
  <c r="C14" i="8"/>
  <c r="R5" i="8" s="1"/>
  <c r="R12" i="8"/>
  <c r="AW7" i="55" l="1"/>
  <c r="AW6" i="55"/>
  <c r="BA7" i="55"/>
  <c r="BA10" i="55" s="1"/>
  <c r="BA11" i="55" s="1"/>
  <c r="BB7" i="55"/>
  <c r="AX14" i="55"/>
  <c r="AX7" i="55" s="1"/>
  <c r="AN7" i="55"/>
  <c r="AJ7" i="55"/>
  <c r="AN13" i="55"/>
  <c r="AN6" i="55"/>
  <c r="AM13" i="55"/>
  <c r="AM6" i="55"/>
  <c r="AM10" i="55" s="1"/>
  <c r="AM11" i="55" s="1"/>
  <c r="AI6" i="55"/>
  <c r="AI10" i="55" s="1"/>
  <c r="AI11" i="55" s="1"/>
  <c r="AI8" i="55"/>
  <c r="AI9" i="55" s="1"/>
  <c r="AJ5" i="55"/>
  <c r="AL13" i="55"/>
  <c r="V7" i="55"/>
  <c r="V8" i="55" s="1"/>
  <c r="V9" i="55" s="1"/>
  <c r="U6" i="55"/>
  <c r="Z7" i="55"/>
  <c r="X10" i="55"/>
  <c r="X11" i="55" s="1"/>
  <c r="Z6" i="55"/>
  <c r="Z10" i="55" s="1"/>
  <c r="Z11" i="55" s="1"/>
  <c r="U7" i="55"/>
  <c r="U8" i="55" s="1"/>
  <c r="U9" i="55" s="1"/>
  <c r="Y7" i="55"/>
  <c r="Y8" i="55" s="1"/>
  <c r="Y9" i="55" s="1"/>
  <c r="V6" i="55"/>
  <c r="T13" i="55"/>
  <c r="T6" i="55"/>
  <c r="X13" i="55"/>
  <c r="T8" i="55"/>
  <c r="T9" i="55" s="1"/>
  <c r="S13" i="55"/>
  <c r="W13" i="55"/>
  <c r="E7" i="55"/>
  <c r="W8" i="55"/>
  <c r="W9" i="55" s="1"/>
  <c r="V13" i="55"/>
  <c r="U13" i="55"/>
  <c r="K7" i="55"/>
  <c r="G7" i="55"/>
  <c r="I7" i="55"/>
  <c r="H10" i="55"/>
  <c r="H11" i="55" s="1"/>
  <c r="D10" i="55"/>
  <c r="D11" i="55" s="1"/>
  <c r="AV6" i="55"/>
  <c r="AV10" i="55" s="1"/>
  <c r="AV11" i="55" s="1"/>
  <c r="D8" i="55"/>
  <c r="D9" i="55" s="1"/>
  <c r="H8" i="55"/>
  <c r="H9" i="55" s="1"/>
  <c r="AU8" i="55"/>
  <c r="AU9" i="55" s="1"/>
  <c r="AY8" i="55"/>
  <c r="AY9" i="55" s="1"/>
  <c r="AY13" i="55"/>
  <c r="AF13" i="55"/>
  <c r="AF6" i="55"/>
  <c r="AF10" i="55" s="1"/>
  <c r="AF11" i="55" s="1"/>
  <c r="AF8" i="55"/>
  <c r="AF9" i="55" s="1"/>
  <c r="R5" i="55"/>
  <c r="R13" i="55" s="1"/>
  <c r="M5" i="55"/>
  <c r="M6" i="55" s="1"/>
  <c r="AT5" i="55"/>
  <c r="AX13" i="55"/>
  <c r="AX6" i="55"/>
  <c r="AX10" i="55" s="1"/>
  <c r="AX11" i="55" s="1"/>
  <c r="BB13" i="55"/>
  <c r="BB6" i="55"/>
  <c r="K6" i="55"/>
  <c r="K10" i="55" s="1"/>
  <c r="K11" i="55" s="1"/>
  <c r="T10" i="55"/>
  <c r="T11" i="55" s="1"/>
  <c r="W10" i="55"/>
  <c r="W11" i="55" s="1"/>
  <c r="AU10" i="55"/>
  <c r="AU11" i="55" s="1"/>
  <c r="AZ6" i="55"/>
  <c r="AZ10" i="55" s="1"/>
  <c r="AZ11" i="55" s="1"/>
  <c r="F8" i="55"/>
  <c r="F9" i="55" s="1"/>
  <c r="J8" i="55"/>
  <c r="J9" i="55" s="1"/>
  <c r="M13" i="55"/>
  <c r="G13" i="55"/>
  <c r="K13" i="55"/>
  <c r="C6" i="55"/>
  <c r="C10" i="55" s="1"/>
  <c r="C11" i="55" s="1"/>
  <c r="X8" i="55"/>
  <c r="X9" i="55" s="1"/>
  <c r="AW13" i="55"/>
  <c r="BA13" i="55"/>
  <c r="S8" i="55"/>
  <c r="S9" i="55" s="1"/>
  <c r="AW8" i="55"/>
  <c r="AW9" i="55" s="1"/>
  <c r="AY10" i="55"/>
  <c r="AY11" i="55" s="1"/>
  <c r="G6" i="55"/>
  <c r="AH13" i="55"/>
  <c r="BD14" i="55"/>
  <c r="BD7" i="55" s="1"/>
  <c r="AT7" i="55"/>
  <c r="AX8" i="55"/>
  <c r="AX9" i="55" s="1"/>
  <c r="BA8" i="55"/>
  <c r="BA9" i="55" s="1"/>
  <c r="AP12" i="55"/>
  <c r="C13" i="55"/>
  <c r="AG7" i="55"/>
  <c r="AK7" i="55"/>
  <c r="AB12" i="55"/>
  <c r="E6" i="55"/>
  <c r="E10" i="55" s="1"/>
  <c r="E11" i="55" s="1"/>
  <c r="I6" i="55"/>
  <c r="I10" i="55" s="1"/>
  <c r="I11" i="55" s="1"/>
  <c r="AH7" i="55"/>
  <c r="AH8" i="55" s="1"/>
  <c r="AH9" i="55" s="1"/>
  <c r="AL7" i="55"/>
  <c r="AL8" i="55" s="1"/>
  <c r="AL9" i="55" s="1"/>
  <c r="M14" i="55"/>
  <c r="M7" i="55" s="1"/>
  <c r="AG5" i="55"/>
  <c r="AG13" i="55" s="1"/>
  <c r="AK5" i="55"/>
  <c r="AK6" i="55" s="1"/>
  <c r="AK10" i="55" s="1"/>
  <c r="AK11" i="55" s="1"/>
  <c r="BB7" i="54"/>
  <c r="AU6" i="54"/>
  <c r="AX14" i="54"/>
  <c r="AX7" i="54" s="1"/>
  <c r="BA10" i="54"/>
  <c r="BA11" i="54" s="1"/>
  <c r="AU8" i="54"/>
  <c r="AU9" i="54" s="1"/>
  <c r="AN7" i="54"/>
  <c r="AN8" i="54" s="1"/>
  <c r="AN9" i="54" s="1"/>
  <c r="AJ7" i="54"/>
  <c r="AP12" i="54"/>
  <c r="AP7" i="54" s="1"/>
  <c r="AJ6" i="54"/>
  <c r="AJ13" i="54"/>
  <c r="AN6" i="54"/>
  <c r="AN13" i="54"/>
  <c r="AI6" i="54"/>
  <c r="AI10" i="54" s="1"/>
  <c r="AI11" i="54" s="1"/>
  <c r="AJ8" i="54"/>
  <c r="AJ9" i="54" s="1"/>
  <c r="AM8" i="54"/>
  <c r="AM9" i="54" s="1"/>
  <c r="AM6" i="54"/>
  <c r="AM10" i="54" s="1"/>
  <c r="AM11" i="54" s="1"/>
  <c r="Z7" i="54"/>
  <c r="V7" i="54"/>
  <c r="S10" i="54"/>
  <c r="S11" i="54" s="1"/>
  <c r="Z6" i="54"/>
  <c r="Z10" i="54" s="1"/>
  <c r="Z11" i="54" s="1"/>
  <c r="V6" i="54"/>
  <c r="V10" i="54" s="1"/>
  <c r="V11" i="54" s="1"/>
  <c r="Y5" i="54"/>
  <c r="Y6" i="54" s="1"/>
  <c r="T6" i="54"/>
  <c r="T10" i="54" s="1"/>
  <c r="T11" i="54" s="1"/>
  <c r="V8" i="54"/>
  <c r="V9" i="54" s="1"/>
  <c r="X6" i="54"/>
  <c r="X10" i="54" s="1"/>
  <c r="X11" i="54" s="1"/>
  <c r="U13" i="54"/>
  <c r="Y13" i="54"/>
  <c r="J10" i="54"/>
  <c r="J11" i="54" s="1"/>
  <c r="Z8" i="54"/>
  <c r="Z9" i="54" s="1"/>
  <c r="V13" i="54"/>
  <c r="Z13" i="54"/>
  <c r="K7" i="54"/>
  <c r="G7" i="54"/>
  <c r="F10" i="54"/>
  <c r="F11" i="54" s="1"/>
  <c r="G13" i="54"/>
  <c r="H10" i="54"/>
  <c r="H11" i="54" s="1"/>
  <c r="D10" i="54"/>
  <c r="D11" i="54" s="1"/>
  <c r="G6" i="54"/>
  <c r="D8" i="54"/>
  <c r="D9" i="54" s="1"/>
  <c r="H8" i="54"/>
  <c r="H9" i="54" s="1"/>
  <c r="D13" i="54"/>
  <c r="H13" i="54"/>
  <c r="AX5" i="54"/>
  <c r="AY8" i="54"/>
  <c r="AY9" i="54" s="1"/>
  <c r="G10" i="54"/>
  <c r="G11" i="54" s="1"/>
  <c r="AU13" i="54"/>
  <c r="AY13" i="54"/>
  <c r="C8" i="54"/>
  <c r="C9" i="54" s="1"/>
  <c r="C6" i="54"/>
  <c r="C10" i="54" s="1"/>
  <c r="C11" i="54" s="1"/>
  <c r="AF6" i="54"/>
  <c r="AF10" i="54" s="1"/>
  <c r="AF11" i="54" s="1"/>
  <c r="C13" i="54"/>
  <c r="AY10" i="54"/>
  <c r="AY11" i="54" s="1"/>
  <c r="M5" i="54"/>
  <c r="AT5" i="54"/>
  <c r="AX13" i="54"/>
  <c r="AX6" i="54"/>
  <c r="AX10" i="54" s="1"/>
  <c r="AX11" i="54" s="1"/>
  <c r="BB13" i="54"/>
  <c r="BB6" i="54"/>
  <c r="BB10" i="54" s="1"/>
  <c r="K6" i="54"/>
  <c r="K10" i="54" s="1"/>
  <c r="K11" i="54" s="1"/>
  <c r="AV6" i="54"/>
  <c r="AV10" i="54" s="1"/>
  <c r="AV11" i="54" s="1"/>
  <c r="T8" i="54"/>
  <c r="T9" i="54" s="1"/>
  <c r="AF8" i="54"/>
  <c r="AF9" i="54" s="1"/>
  <c r="G8" i="54"/>
  <c r="G9" i="54" s="1"/>
  <c r="AW13" i="54"/>
  <c r="BA13" i="54"/>
  <c r="S8" i="54"/>
  <c r="S9" i="54" s="1"/>
  <c r="W8" i="54"/>
  <c r="W9" i="54" s="1"/>
  <c r="AW8" i="54"/>
  <c r="AW9" i="54" s="1"/>
  <c r="S13" i="54"/>
  <c r="AJ10" i="54"/>
  <c r="AJ11" i="54" s="1"/>
  <c r="AU10" i="54"/>
  <c r="AU11" i="54" s="1"/>
  <c r="AZ6" i="54"/>
  <c r="AZ10" i="54" s="1"/>
  <c r="AZ11" i="54" s="1"/>
  <c r="F8" i="54"/>
  <c r="F9" i="54" s="1"/>
  <c r="J8" i="54"/>
  <c r="J9" i="54" s="1"/>
  <c r="AL13" i="54"/>
  <c r="R6" i="54"/>
  <c r="R10" i="54" s="1"/>
  <c r="R11" i="54" s="1"/>
  <c r="BD14" i="54"/>
  <c r="BD7" i="54" s="1"/>
  <c r="AT7" i="54"/>
  <c r="BA8" i="54"/>
  <c r="BA9" i="54" s="1"/>
  <c r="U7" i="54"/>
  <c r="U8" i="54" s="1"/>
  <c r="U9" i="54" s="1"/>
  <c r="Y7" i="54"/>
  <c r="AG7" i="54"/>
  <c r="AK7" i="54"/>
  <c r="AB12" i="54"/>
  <c r="E6" i="54"/>
  <c r="E10" i="54" s="1"/>
  <c r="E11" i="54" s="1"/>
  <c r="I6" i="54"/>
  <c r="I10" i="54" s="1"/>
  <c r="I11" i="54" s="1"/>
  <c r="AH7" i="54"/>
  <c r="AH8" i="54" s="1"/>
  <c r="AH9" i="54" s="1"/>
  <c r="AL7" i="54"/>
  <c r="AL8" i="54" s="1"/>
  <c r="AL9" i="54" s="1"/>
  <c r="M12" i="54"/>
  <c r="AH13" i="54"/>
  <c r="M14" i="54"/>
  <c r="M7" i="54" s="1"/>
  <c r="AG5" i="54"/>
  <c r="AK5" i="54"/>
  <c r="AK6" i="54" s="1"/>
  <c r="AP14" i="53"/>
  <c r="AN7" i="53"/>
  <c r="AJ7" i="53"/>
  <c r="AM13" i="53"/>
  <c r="AN6" i="53"/>
  <c r="AN10" i="53" s="1"/>
  <c r="AI6" i="53"/>
  <c r="AI10" i="53" s="1"/>
  <c r="AI11" i="53" s="1"/>
  <c r="U10" i="53"/>
  <c r="U11" i="53" s="1"/>
  <c r="AJ5" i="53"/>
  <c r="AI8" i="53"/>
  <c r="AI9" i="53" s="1"/>
  <c r="AM6" i="53"/>
  <c r="AM10" i="53" s="1"/>
  <c r="AM11" i="53" s="1"/>
  <c r="S10" i="53"/>
  <c r="S11" i="53" s="1"/>
  <c r="Z7" i="53"/>
  <c r="Z8" i="53" s="1"/>
  <c r="V7" i="53"/>
  <c r="T13" i="53"/>
  <c r="Y10" i="53"/>
  <c r="Y11" i="53" s="1"/>
  <c r="T10" i="53"/>
  <c r="T11" i="53" s="1"/>
  <c r="Z6" i="53"/>
  <c r="V6" i="53"/>
  <c r="V10" i="53" s="1"/>
  <c r="V11" i="53" s="1"/>
  <c r="V13" i="53"/>
  <c r="X6" i="53"/>
  <c r="X10" i="53" s="1"/>
  <c r="X11" i="53" s="1"/>
  <c r="G7" i="53"/>
  <c r="K7" i="53"/>
  <c r="V8" i="53"/>
  <c r="V9" i="53" s="1"/>
  <c r="S13" i="53"/>
  <c r="J10" i="53"/>
  <c r="J11" i="53" s="1"/>
  <c r="U8" i="53"/>
  <c r="U9" i="53" s="1"/>
  <c r="H10" i="53"/>
  <c r="H11" i="53" s="1"/>
  <c r="D10" i="53"/>
  <c r="D11" i="53" s="1"/>
  <c r="F10" i="53"/>
  <c r="F11" i="53" s="1"/>
  <c r="U13" i="53"/>
  <c r="Y13" i="53"/>
  <c r="AU13" i="53"/>
  <c r="F8" i="53"/>
  <c r="F9" i="53" s="1"/>
  <c r="J8" i="53"/>
  <c r="J9" i="53" s="1"/>
  <c r="AY13" i="53"/>
  <c r="AZ6" i="53"/>
  <c r="AZ10" i="53" s="1"/>
  <c r="AZ11" i="53" s="1"/>
  <c r="AU8" i="53"/>
  <c r="AU9" i="53" s="1"/>
  <c r="AY8" i="53"/>
  <c r="AY9" i="53" s="1"/>
  <c r="BB7" i="53"/>
  <c r="BA10" i="53"/>
  <c r="BA11" i="53" s="1"/>
  <c r="C7" i="53"/>
  <c r="C8" i="53" s="1"/>
  <c r="C9" i="53" s="1"/>
  <c r="AF13" i="53"/>
  <c r="AF8" i="53"/>
  <c r="AF9" i="53" s="1"/>
  <c r="AZ8" i="53"/>
  <c r="AZ9" i="53" s="1"/>
  <c r="W13" i="53"/>
  <c r="AY10" i="53"/>
  <c r="AY11" i="53" s="1"/>
  <c r="G6" i="53"/>
  <c r="G10" i="53" s="1"/>
  <c r="G11" i="53" s="1"/>
  <c r="AF10" i="53"/>
  <c r="AF11" i="53" s="1"/>
  <c r="D8" i="53"/>
  <c r="D9" i="53" s="1"/>
  <c r="H8" i="53"/>
  <c r="H9" i="53" s="1"/>
  <c r="X8" i="53"/>
  <c r="X9" i="53" s="1"/>
  <c r="Y8" i="53"/>
  <c r="Y9" i="53" s="1"/>
  <c r="AK13" i="53"/>
  <c r="AW13" i="53"/>
  <c r="BA13" i="53"/>
  <c r="S8" i="53"/>
  <c r="S9" i="53" s="1"/>
  <c r="W8" i="53"/>
  <c r="W9" i="53" s="1"/>
  <c r="AW8" i="53"/>
  <c r="AW9" i="53" s="1"/>
  <c r="AU10" i="53"/>
  <c r="AU11" i="53" s="1"/>
  <c r="M5" i="53"/>
  <c r="AT5" i="53"/>
  <c r="AX13" i="53"/>
  <c r="AX6" i="53"/>
  <c r="AX10" i="53" s="1"/>
  <c r="AX11" i="53" s="1"/>
  <c r="BB6" i="53"/>
  <c r="K6" i="53"/>
  <c r="AV6" i="53"/>
  <c r="AV10" i="53" s="1"/>
  <c r="AV11" i="53" s="1"/>
  <c r="T8" i="53"/>
  <c r="T9" i="53" s="1"/>
  <c r="AN8" i="53"/>
  <c r="AH13" i="53"/>
  <c r="AL13" i="53"/>
  <c r="R6" i="53"/>
  <c r="R10" i="53" s="1"/>
  <c r="R11" i="53" s="1"/>
  <c r="AB5" i="53"/>
  <c r="BD14" i="53"/>
  <c r="BD7" i="53" s="1"/>
  <c r="AT7" i="53"/>
  <c r="BA8" i="53"/>
  <c r="BA9" i="53" s="1"/>
  <c r="AB12" i="53"/>
  <c r="AP12" i="53"/>
  <c r="AP7" i="53" s="1"/>
  <c r="E6" i="53"/>
  <c r="E10" i="53" s="1"/>
  <c r="E11" i="53" s="1"/>
  <c r="I6" i="53"/>
  <c r="I10" i="53" s="1"/>
  <c r="I11" i="53" s="1"/>
  <c r="AH7" i="53"/>
  <c r="AH8" i="53" s="1"/>
  <c r="AH9" i="53" s="1"/>
  <c r="AL7" i="53"/>
  <c r="AL8" i="53" s="1"/>
  <c r="AL9" i="53" s="1"/>
  <c r="M12" i="53"/>
  <c r="M14" i="53"/>
  <c r="AG5" i="53"/>
  <c r="AG13" i="53" s="1"/>
  <c r="AK5" i="53"/>
  <c r="AK6" i="53" s="1"/>
  <c r="BB6" i="52"/>
  <c r="AX6" i="52"/>
  <c r="BB7" i="52"/>
  <c r="BB10" i="52" s="1"/>
  <c r="AX7" i="52"/>
  <c r="AX8" i="52" s="1"/>
  <c r="AX9" i="52" s="1"/>
  <c r="AW10" i="52"/>
  <c r="AW11" i="52" s="1"/>
  <c r="AP14" i="52"/>
  <c r="AM10" i="52"/>
  <c r="AM11" i="52" s="1"/>
  <c r="AI10" i="52"/>
  <c r="AI11" i="52" s="1"/>
  <c r="AN7" i="52"/>
  <c r="AJ7" i="52"/>
  <c r="AI8" i="52"/>
  <c r="AI9" i="52" s="1"/>
  <c r="AN13" i="52"/>
  <c r="AN6" i="52"/>
  <c r="AN8" i="52" s="1"/>
  <c r="AN9" i="52" s="1"/>
  <c r="T7" i="52"/>
  <c r="X10" i="52"/>
  <c r="X11" i="52" s="1"/>
  <c r="AI13" i="52"/>
  <c r="AJ5" i="52"/>
  <c r="Z7" i="52"/>
  <c r="V7" i="52"/>
  <c r="T6" i="52"/>
  <c r="S7" i="52"/>
  <c r="S10" i="52" s="1"/>
  <c r="S11" i="52" s="1"/>
  <c r="W7" i="52"/>
  <c r="W10" i="52" s="1"/>
  <c r="W11" i="52" s="1"/>
  <c r="Z6" i="52"/>
  <c r="V6" i="52"/>
  <c r="V10" i="52" s="1"/>
  <c r="V11" i="52" s="1"/>
  <c r="W13" i="52"/>
  <c r="T8" i="52"/>
  <c r="T9" i="52" s="1"/>
  <c r="I7" i="52"/>
  <c r="E7" i="52"/>
  <c r="Z8" i="52"/>
  <c r="Z9" i="52" s="1"/>
  <c r="U13" i="52"/>
  <c r="Y13" i="52"/>
  <c r="T13" i="52"/>
  <c r="V8" i="52"/>
  <c r="V9" i="52" s="1"/>
  <c r="V13" i="52"/>
  <c r="Z13" i="52"/>
  <c r="J10" i="52"/>
  <c r="J11" i="52" s="1"/>
  <c r="K7" i="52"/>
  <c r="G7" i="52"/>
  <c r="D10" i="52"/>
  <c r="D11" i="52" s="1"/>
  <c r="M12" i="52"/>
  <c r="BA5" i="52"/>
  <c r="BA6" i="52" s="1"/>
  <c r="BA10" i="52" s="1"/>
  <c r="BA11" i="52" s="1"/>
  <c r="F6" i="52"/>
  <c r="F10" i="52" s="1"/>
  <c r="F11" i="52" s="1"/>
  <c r="AU8" i="52"/>
  <c r="AU9" i="52" s="1"/>
  <c r="AY8" i="52"/>
  <c r="AY9" i="52" s="1"/>
  <c r="F13" i="52"/>
  <c r="J13" i="52"/>
  <c r="AU13" i="52"/>
  <c r="AY13" i="52"/>
  <c r="C6" i="52"/>
  <c r="C10" i="52" s="1"/>
  <c r="C11" i="52" s="1"/>
  <c r="AF8" i="52"/>
  <c r="AF9" i="52" s="1"/>
  <c r="AV6" i="52"/>
  <c r="AV10" i="52" s="1"/>
  <c r="AV11" i="52" s="1"/>
  <c r="T10" i="52"/>
  <c r="T11" i="52" s="1"/>
  <c r="AN10" i="52"/>
  <c r="AN11" i="52" s="1"/>
  <c r="S13" i="52"/>
  <c r="AY10" i="52"/>
  <c r="AY11" i="52" s="1"/>
  <c r="G6" i="52"/>
  <c r="AZ6" i="52"/>
  <c r="AZ10" i="52" s="1"/>
  <c r="AZ11" i="52" s="1"/>
  <c r="F8" i="52"/>
  <c r="F9" i="52" s="1"/>
  <c r="J8" i="52"/>
  <c r="J9" i="52" s="1"/>
  <c r="G13" i="52"/>
  <c r="K13" i="52"/>
  <c r="M5" i="52"/>
  <c r="M6" i="52" s="1"/>
  <c r="AT5" i="52"/>
  <c r="K6" i="52"/>
  <c r="K10" i="52" s="1"/>
  <c r="K11" i="52" s="1"/>
  <c r="AZ8" i="52"/>
  <c r="AZ9" i="52" s="1"/>
  <c r="U8" i="52"/>
  <c r="U9" i="52" s="1"/>
  <c r="AW13" i="52"/>
  <c r="BA13" i="52"/>
  <c r="S8" i="52"/>
  <c r="S9" i="52" s="1"/>
  <c r="AW8" i="52"/>
  <c r="AW9" i="52" s="1"/>
  <c r="AU10" i="52"/>
  <c r="AU11" i="52" s="1"/>
  <c r="D8" i="52"/>
  <c r="D9" i="52" s="1"/>
  <c r="H8" i="52"/>
  <c r="H9" i="52" s="1"/>
  <c r="X8" i="52"/>
  <c r="X9" i="52" s="1"/>
  <c r="AM8" i="52"/>
  <c r="AM9" i="52" s="1"/>
  <c r="Y8" i="52"/>
  <c r="Y9" i="52" s="1"/>
  <c r="AH13" i="52"/>
  <c r="AL13" i="52"/>
  <c r="AT13" i="52"/>
  <c r="AX13" i="52"/>
  <c r="BB13" i="52"/>
  <c r="R6" i="52"/>
  <c r="R10" i="52" s="1"/>
  <c r="R11" i="52" s="1"/>
  <c r="AB5" i="52"/>
  <c r="BD14" i="52"/>
  <c r="BD7" i="52" s="1"/>
  <c r="AT7" i="52"/>
  <c r="BB8" i="52"/>
  <c r="BB9" i="52" s="1"/>
  <c r="BA8" i="52"/>
  <c r="BA9" i="52" s="1"/>
  <c r="AP12" i="52"/>
  <c r="C13" i="52"/>
  <c r="AB12" i="52"/>
  <c r="AB13" i="52" s="1"/>
  <c r="E6" i="52"/>
  <c r="I6" i="52"/>
  <c r="I10" i="52" s="1"/>
  <c r="I11" i="52" s="1"/>
  <c r="AH7" i="52"/>
  <c r="AH8" i="52" s="1"/>
  <c r="AH9" i="52" s="1"/>
  <c r="AL7" i="52"/>
  <c r="AL8" i="52" s="1"/>
  <c r="AL9" i="52" s="1"/>
  <c r="M14" i="52"/>
  <c r="M7" i="52" s="1"/>
  <c r="AG5" i="52"/>
  <c r="AK5" i="52"/>
  <c r="AK6" i="52" s="1"/>
  <c r="AK10" i="52" s="1"/>
  <c r="AK11" i="52" s="1"/>
  <c r="Y6" i="51"/>
  <c r="H6" i="51"/>
  <c r="H10" i="51" s="1"/>
  <c r="H11" i="51" s="1"/>
  <c r="F10" i="51"/>
  <c r="F11" i="51" s="1"/>
  <c r="K6" i="51"/>
  <c r="H8" i="51"/>
  <c r="H9" i="51" s="1"/>
  <c r="M5" i="51"/>
  <c r="M6" i="51" s="1"/>
  <c r="D8" i="51"/>
  <c r="D9" i="51" s="1"/>
  <c r="G13" i="51"/>
  <c r="K13" i="51"/>
  <c r="BA13" i="51"/>
  <c r="AW6" i="51"/>
  <c r="AW8" i="51" s="1"/>
  <c r="AW9" i="51" s="1"/>
  <c r="AX6" i="51"/>
  <c r="AX8" i="51" s="1"/>
  <c r="AX9" i="51" s="1"/>
  <c r="AU10" i="51"/>
  <c r="AU11" i="51" s="1"/>
  <c r="AY10" i="51"/>
  <c r="AY11" i="51" s="1"/>
  <c r="AX7" i="51"/>
  <c r="BB14" i="51"/>
  <c r="BB7" i="51" s="1"/>
  <c r="AJ7" i="51"/>
  <c r="AI7" i="51"/>
  <c r="AI10" i="51" s="1"/>
  <c r="AI11" i="51" s="1"/>
  <c r="AM7" i="51"/>
  <c r="AM8" i="51" s="1"/>
  <c r="AM9" i="51" s="1"/>
  <c r="AN13" i="51"/>
  <c r="AJ13" i="51"/>
  <c r="AN6" i="51"/>
  <c r="AH13" i="51"/>
  <c r="AL13" i="51"/>
  <c r="AJ6" i="51"/>
  <c r="AJ10" i="51" s="1"/>
  <c r="AJ11" i="51" s="1"/>
  <c r="AN8" i="51"/>
  <c r="AN9" i="51" s="1"/>
  <c r="U13" i="51"/>
  <c r="U6" i="51"/>
  <c r="U10" i="51" s="1"/>
  <c r="U11" i="51" s="1"/>
  <c r="Y7" i="51"/>
  <c r="Y8" i="51" s="1"/>
  <c r="Y9" i="51" s="1"/>
  <c r="Y13" i="51"/>
  <c r="AF8" i="51"/>
  <c r="AF9" i="51" s="1"/>
  <c r="AN10" i="51"/>
  <c r="AN11" i="51" s="1"/>
  <c r="R5" i="51"/>
  <c r="M14" i="51"/>
  <c r="M7" i="51" s="1"/>
  <c r="M10" i="51" s="1"/>
  <c r="M11" i="51" s="1"/>
  <c r="G6" i="51"/>
  <c r="T6" i="51"/>
  <c r="T10" i="51" s="1"/>
  <c r="T11" i="51" s="1"/>
  <c r="AZ6" i="51"/>
  <c r="X8" i="51"/>
  <c r="X9" i="51" s="1"/>
  <c r="BA7" i="51"/>
  <c r="S13" i="51"/>
  <c r="AB12" i="51"/>
  <c r="W13" i="51"/>
  <c r="AI13" i="51"/>
  <c r="AM13" i="51"/>
  <c r="AX13" i="51"/>
  <c r="X13" i="51"/>
  <c r="AF10" i="51"/>
  <c r="AF11" i="51" s="1"/>
  <c r="AP12" i="51"/>
  <c r="C13" i="51"/>
  <c r="Z13" i="51"/>
  <c r="Z6" i="51"/>
  <c r="AL6" i="51"/>
  <c r="AT5" i="51"/>
  <c r="BB5" i="51"/>
  <c r="BB6" i="51" s="1"/>
  <c r="BB10" i="51" s="1"/>
  <c r="BA6" i="51"/>
  <c r="BA10" i="51" s="1"/>
  <c r="BA11" i="51" s="1"/>
  <c r="F8" i="51"/>
  <c r="F9" i="51" s="1"/>
  <c r="J8" i="51"/>
  <c r="J9" i="51" s="1"/>
  <c r="AJ8" i="51"/>
  <c r="AJ9" i="51" s="1"/>
  <c r="AY8" i="51"/>
  <c r="AY9" i="51" s="1"/>
  <c r="M13" i="51"/>
  <c r="AU13" i="51"/>
  <c r="AY13" i="51"/>
  <c r="AV13" i="51"/>
  <c r="AV14" i="51"/>
  <c r="AV7" i="51" s="1"/>
  <c r="AV8" i="51" s="1"/>
  <c r="AV9" i="51" s="1"/>
  <c r="AH7" i="51"/>
  <c r="AZ14" i="51"/>
  <c r="AZ7" i="51" s="1"/>
  <c r="AL7" i="51"/>
  <c r="AP14" i="51"/>
  <c r="AW10" i="51"/>
  <c r="AW11" i="51" s="1"/>
  <c r="V13" i="51"/>
  <c r="V6" i="51"/>
  <c r="AH6" i="51"/>
  <c r="AH10" i="51" s="1"/>
  <c r="AH11" i="51" s="1"/>
  <c r="C6" i="51"/>
  <c r="C7" i="51"/>
  <c r="G7" i="51"/>
  <c r="G8" i="51" s="1"/>
  <c r="G9" i="51" s="1"/>
  <c r="K7" i="51"/>
  <c r="K8" i="51" s="1"/>
  <c r="K9" i="51" s="1"/>
  <c r="D13" i="51"/>
  <c r="H13" i="51"/>
  <c r="S7" i="51"/>
  <c r="S8" i="51" s="1"/>
  <c r="S9" i="51" s="1"/>
  <c r="AG5" i="51"/>
  <c r="AB14" i="51"/>
  <c r="W7" i="51"/>
  <c r="W8" i="51" s="1"/>
  <c r="W9" i="51" s="1"/>
  <c r="AK5" i="51"/>
  <c r="BD14" i="51"/>
  <c r="BD7" i="51" s="1"/>
  <c r="BB8" i="51"/>
  <c r="BB9" i="51" s="1"/>
  <c r="E6" i="51"/>
  <c r="E10" i="51" s="1"/>
  <c r="E11" i="51" s="1"/>
  <c r="I6" i="51"/>
  <c r="I10" i="51" s="1"/>
  <c r="I11" i="51" s="1"/>
  <c r="AT7" i="51"/>
  <c r="AW8" i="50"/>
  <c r="AW9" i="50" s="1"/>
  <c r="BB6" i="50"/>
  <c r="BB10" i="50" s="1"/>
  <c r="BB7" i="50"/>
  <c r="AX7" i="50"/>
  <c r="AM10" i="50"/>
  <c r="AM11" i="50" s="1"/>
  <c r="BA10" i="50"/>
  <c r="BA11" i="50" s="1"/>
  <c r="AN7" i="50"/>
  <c r="AJ7" i="50"/>
  <c r="AJ13" i="50"/>
  <c r="AJ6" i="50"/>
  <c r="AN6" i="50"/>
  <c r="AN13" i="50"/>
  <c r="X10" i="50"/>
  <c r="X11" i="50" s="1"/>
  <c r="AH13" i="50"/>
  <c r="AL13" i="50"/>
  <c r="AM13" i="50"/>
  <c r="Z6" i="50"/>
  <c r="V6" i="50"/>
  <c r="Y10" i="50"/>
  <c r="Y11" i="50" s="1"/>
  <c r="Y8" i="50"/>
  <c r="Y9" i="50" s="1"/>
  <c r="V13" i="50"/>
  <c r="I10" i="50"/>
  <c r="I11" i="50" s="1"/>
  <c r="Y13" i="50"/>
  <c r="Z13" i="50"/>
  <c r="U6" i="50"/>
  <c r="U10" i="50" s="1"/>
  <c r="U11" i="50" s="1"/>
  <c r="U8" i="50"/>
  <c r="U9" i="50" s="1"/>
  <c r="F10" i="50"/>
  <c r="F11" i="50" s="1"/>
  <c r="M5" i="50"/>
  <c r="K13" i="50"/>
  <c r="BA13" i="50"/>
  <c r="AV6" i="50"/>
  <c r="J8" i="50"/>
  <c r="J9" i="50" s="1"/>
  <c r="F8" i="50"/>
  <c r="F9" i="50" s="1"/>
  <c r="M12" i="50"/>
  <c r="AW10" i="50"/>
  <c r="AW11" i="50" s="1"/>
  <c r="H8" i="50"/>
  <c r="H9" i="50" s="1"/>
  <c r="AU13" i="50"/>
  <c r="AU6" i="50"/>
  <c r="AU10" i="50" s="1"/>
  <c r="AU11" i="50" s="1"/>
  <c r="AY13" i="50"/>
  <c r="AY6" i="50"/>
  <c r="AX5" i="50"/>
  <c r="AX6" i="50" s="1"/>
  <c r="C6" i="50"/>
  <c r="C10" i="50" s="1"/>
  <c r="C11" i="50" s="1"/>
  <c r="K6" i="50"/>
  <c r="G7" i="50"/>
  <c r="G8" i="50" s="1"/>
  <c r="G9" i="50" s="1"/>
  <c r="K7" i="50"/>
  <c r="X8" i="50"/>
  <c r="X9" i="50" s="1"/>
  <c r="AJ8" i="50"/>
  <c r="AJ9" i="50" s="1"/>
  <c r="S13" i="50"/>
  <c r="AB12" i="50"/>
  <c r="W13" i="50"/>
  <c r="AI13" i="50"/>
  <c r="AX13" i="50"/>
  <c r="BB13" i="50"/>
  <c r="G13" i="50"/>
  <c r="AX8" i="50"/>
  <c r="AX9" i="50" s="1"/>
  <c r="BA8" i="50"/>
  <c r="BA9" i="50" s="1"/>
  <c r="AP12" i="50"/>
  <c r="AW13" i="50"/>
  <c r="C13" i="50"/>
  <c r="R5" i="50"/>
  <c r="M14" i="50"/>
  <c r="S6" i="50"/>
  <c r="AL6" i="50"/>
  <c r="AT5" i="50"/>
  <c r="AT13" i="50" s="1"/>
  <c r="D6" i="50"/>
  <c r="D10" i="50" s="1"/>
  <c r="D11" i="50" s="1"/>
  <c r="AM8" i="50"/>
  <c r="AM9" i="50" s="1"/>
  <c r="AV14" i="50"/>
  <c r="AV7" i="50" s="1"/>
  <c r="AH7" i="50"/>
  <c r="AH8" i="50" s="1"/>
  <c r="AH9" i="50" s="1"/>
  <c r="AZ14" i="50"/>
  <c r="AZ7" i="50" s="1"/>
  <c r="AZ8" i="50" s="1"/>
  <c r="AZ9" i="50" s="1"/>
  <c r="AL7" i="50"/>
  <c r="AP14" i="50"/>
  <c r="AP7" i="50" s="1"/>
  <c r="AI8" i="50"/>
  <c r="AI9" i="50" s="1"/>
  <c r="AH6" i="50"/>
  <c r="T6" i="50"/>
  <c r="T10" i="50" s="1"/>
  <c r="T11" i="50" s="1"/>
  <c r="E8" i="50"/>
  <c r="E9" i="50" s="1"/>
  <c r="I8" i="50"/>
  <c r="I9" i="50" s="1"/>
  <c r="AF8" i="50"/>
  <c r="AF9" i="50" s="1"/>
  <c r="D13" i="50"/>
  <c r="H13" i="50"/>
  <c r="S7" i="50"/>
  <c r="S8" i="50" s="1"/>
  <c r="S9" i="50" s="1"/>
  <c r="AG5" i="50"/>
  <c r="AB14" i="50"/>
  <c r="W7" i="50"/>
  <c r="W8" i="50" s="1"/>
  <c r="W9" i="50" s="1"/>
  <c r="AK5" i="50"/>
  <c r="BB8" i="50"/>
  <c r="BB9" i="50" s="1"/>
  <c r="R7" i="50"/>
  <c r="V7" i="50"/>
  <c r="V8" i="50" s="1"/>
  <c r="V9" i="50" s="1"/>
  <c r="Z7" i="50"/>
  <c r="Z8" i="50" s="1"/>
  <c r="Z9" i="50" s="1"/>
  <c r="AT7" i="50"/>
  <c r="BB7" i="49"/>
  <c r="AW7" i="49"/>
  <c r="AW10" i="49" s="1"/>
  <c r="AW11" i="49" s="1"/>
  <c r="BA6" i="49"/>
  <c r="BA10" i="49" s="1"/>
  <c r="BA11" i="49" s="1"/>
  <c r="AX7" i="49"/>
  <c r="BA7" i="49"/>
  <c r="AY10" i="49"/>
  <c r="AY11" i="49" s="1"/>
  <c r="AU10" i="49"/>
  <c r="AU11" i="49" s="1"/>
  <c r="AL6" i="49"/>
  <c r="AF6" i="49"/>
  <c r="AF10" i="49" s="1"/>
  <c r="AF11" i="49" s="1"/>
  <c r="AJ6" i="49"/>
  <c r="AJ10" i="49" s="1"/>
  <c r="AJ11" i="49" s="1"/>
  <c r="AJ13" i="49"/>
  <c r="AM13" i="49"/>
  <c r="AM6" i="49"/>
  <c r="AM10" i="49" s="1"/>
  <c r="AM11" i="49" s="1"/>
  <c r="AI13" i="49"/>
  <c r="AI6" i="49"/>
  <c r="AI10" i="49" s="1"/>
  <c r="AI11" i="49" s="1"/>
  <c r="AN6" i="49"/>
  <c r="AN10" i="49" s="1"/>
  <c r="AL13" i="49"/>
  <c r="T10" i="49"/>
  <c r="T11" i="49" s="1"/>
  <c r="AI8" i="49"/>
  <c r="AI9" i="49" s="1"/>
  <c r="AB14" i="49"/>
  <c r="Z7" i="49"/>
  <c r="V7" i="49"/>
  <c r="W6" i="49"/>
  <c r="W10" i="49" s="1"/>
  <c r="W11" i="49" s="1"/>
  <c r="X10" i="49"/>
  <c r="X11" i="49" s="1"/>
  <c r="Z6" i="49"/>
  <c r="Z10" i="49" s="1"/>
  <c r="V6" i="49"/>
  <c r="V10" i="49" s="1"/>
  <c r="V11" i="49" s="1"/>
  <c r="V13" i="49"/>
  <c r="X13" i="49"/>
  <c r="E7" i="49"/>
  <c r="U13" i="49"/>
  <c r="Z8" i="49"/>
  <c r="K7" i="49"/>
  <c r="G7" i="49"/>
  <c r="J10" i="49"/>
  <c r="J11" i="49" s="1"/>
  <c r="I7" i="49"/>
  <c r="H10" i="49"/>
  <c r="H11" i="49" s="1"/>
  <c r="G6" i="49"/>
  <c r="G10" i="49" s="1"/>
  <c r="G11" i="49" s="1"/>
  <c r="AU13" i="49"/>
  <c r="AY13" i="49"/>
  <c r="AX5" i="49"/>
  <c r="AX13" i="49" s="1"/>
  <c r="D8" i="49"/>
  <c r="D9" i="49" s="1"/>
  <c r="H8" i="49"/>
  <c r="H9" i="49" s="1"/>
  <c r="R7" i="49"/>
  <c r="AF13" i="49"/>
  <c r="M5" i="49"/>
  <c r="M6" i="49" s="1"/>
  <c r="AT5" i="49"/>
  <c r="AX6" i="49"/>
  <c r="AX10" i="49" s="1"/>
  <c r="AX11" i="49" s="1"/>
  <c r="BB6" i="49"/>
  <c r="BB10" i="49" s="1"/>
  <c r="K6" i="49"/>
  <c r="AV6" i="49"/>
  <c r="AV10" i="49" s="1"/>
  <c r="AV11" i="49" s="1"/>
  <c r="T8" i="49"/>
  <c r="T9" i="49" s="1"/>
  <c r="AF8" i="49"/>
  <c r="AF9" i="49" s="1"/>
  <c r="AN8" i="49"/>
  <c r="S13" i="49"/>
  <c r="W13" i="49"/>
  <c r="AY8" i="49"/>
  <c r="AY9" i="49" s="1"/>
  <c r="BD14" i="49"/>
  <c r="BD7" i="49" s="1"/>
  <c r="AT7" i="49"/>
  <c r="AZ6" i="49"/>
  <c r="AZ10" i="49" s="1"/>
  <c r="AZ11" i="49" s="1"/>
  <c r="F8" i="49"/>
  <c r="F9" i="49" s="1"/>
  <c r="J8" i="49"/>
  <c r="J9" i="49" s="1"/>
  <c r="M13" i="49"/>
  <c r="G13" i="49"/>
  <c r="AW8" i="49"/>
  <c r="AW9" i="49" s="1"/>
  <c r="R6" i="49"/>
  <c r="R10" i="49" s="1"/>
  <c r="R11" i="49" s="1"/>
  <c r="AB5" i="49"/>
  <c r="C6" i="49"/>
  <c r="X8" i="49"/>
  <c r="X9" i="49" s="1"/>
  <c r="AJ8" i="49"/>
  <c r="AJ9" i="49" s="1"/>
  <c r="AU8" i="49"/>
  <c r="AU9" i="49" s="1"/>
  <c r="AW13" i="49"/>
  <c r="BA13" i="49"/>
  <c r="S8" i="49"/>
  <c r="S9" i="49" s="1"/>
  <c r="W8" i="49"/>
  <c r="W9" i="49" s="1"/>
  <c r="BA8" i="49"/>
  <c r="BA9" i="49" s="1"/>
  <c r="C13" i="49"/>
  <c r="AP14" i="49"/>
  <c r="AP7" i="49" s="1"/>
  <c r="U7" i="49"/>
  <c r="U8" i="49" s="1"/>
  <c r="U9" i="49" s="1"/>
  <c r="Y7" i="49"/>
  <c r="Y8" i="49" s="1"/>
  <c r="Y9" i="49" s="1"/>
  <c r="AG7" i="49"/>
  <c r="AK7" i="49"/>
  <c r="AB12" i="49"/>
  <c r="AB13" i="49" s="1"/>
  <c r="E6" i="49"/>
  <c r="I6" i="49"/>
  <c r="I10" i="49" s="1"/>
  <c r="I11" i="49" s="1"/>
  <c r="AH7" i="49"/>
  <c r="AH8" i="49" s="1"/>
  <c r="AH9" i="49" s="1"/>
  <c r="AL7" i="49"/>
  <c r="AH13" i="49"/>
  <c r="M14" i="49"/>
  <c r="M7" i="49" s="1"/>
  <c r="AG5" i="49"/>
  <c r="AK5" i="49"/>
  <c r="AK6" i="49" s="1"/>
  <c r="AU7" i="48"/>
  <c r="BB6" i="48"/>
  <c r="BB10" i="48" s="1"/>
  <c r="AZ10" i="48"/>
  <c r="AZ11" i="48" s="1"/>
  <c r="BB7" i="48"/>
  <c r="AX7" i="48"/>
  <c r="AY10" i="48"/>
  <c r="AY11" i="48" s="1"/>
  <c r="AU10" i="48"/>
  <c r="AU11" i="48" s="1"/>
  <c r="AX10" i="48"/>
  <c r="AX11" i="48" s="1"/>
  <c r="AK10" i="48"/>
  <c r="AK11" i="48" s="1"/>
  <c r="AN7" i="48"/>
  <c r="AJ7" i="48"/>
  <c r="AG10" i="48"/>
  <c r="AG11" i="48" s="1"/>
  <c r="AM10" i="48"/>
  <c r="AM11" i="48" s="1"/>
  <c r="AI10" i="48"/>
  <c r="AI11" i="48" s="1"/>
  <c r="AJ13" i="48"/>
  <c r="AJ6" i="48"/>
  <c r="AJ10" i="48" s="1"/>
  <c r="AJ11" i="48" s="1"/>
  <c r="AG13" i="48"/>
  <c r="AK13" i="48"/>
  <c r="AM8" i="48"/>
  <c r="AM9" i="48" s="1"/>
  <c r="AH13" i="48"/>
  <c r="AL13" i="48"/>
  <c r="AI8" i="48"/>
  <c r="AI9" i="48" s="1"/>
  <c r="AI13" i="48"/>
  <c r="AM13" i="48"/>
  <c r="AN5" i="48"/>
  <c r="AP5" i="48" s="1"/>
  <c r="AJ8" i="48"/>
  <c r="AJ9" i="48" s="1"/>
  <c r="V7" i="48"/>
  <c r="Z6" i="48"/>
  <c r="Z10" i="48" s="1"/>
  <c r="E10" i="48"/>
  <c r="E11" i="48" s="1"/>
  <c r="I10" i="48"/>
  <c r="I11" i="48" s="1"/>
  <c r="G7" i="48"/>
  <c r="K7" i="48"/>
  <c r="S13" i="48"/>
  <c r="W13" i="48"/>
  <c r="J10" i="48"/>
  <c r="J11" i="48" s="1"/>
  <c r="T6" i="48"/>
  <c r="T10" i="48" s="1"/>
  <c r="T11" i="48" s="1"/>
  <c r="F10" i="48"/>
  <c r="F11" i="48" s="1"/>
  <c r="V5" i="48"/>
  <c r="V6" i="48" s="1"/>
  <c r="V10" i="48" s="1"/>
  <c r="V11" i="48" s="1"/>
  <c r="X6" i="48"/>
  <c r="X10" i="48" s="1"/>
  <c r="X11" i="48" s="1"/>
  <c r="U13" i="48"/>
  <c r="Y13" i="48"/>
  <c r="AV13" i="48"/>
  <c r="AV6" i="48"/>
  <c r="AV10" i="48" s="1"/>
  <c r="AV11" i="48" s="1"/>
  <c r="E13" i="48"/>
  <c r="I13" i="48"/>
  <c r="AZ8" i="48"/>
  <c r="AZ9" i="48" s="1"/>
  <c r="AV8" i="48"/>
  <c r="AV9" i="48" s="1"/>
  <c r="G13" i="48"/>
  <c r="AW13" i="48"/>
  <c r="BA13" i="48"/>
  <c r="R6" i="48"/>
  <c r="R10" i="48" s="1"/>
  <c r="R11" i="48" s="1"/>
  <c r="R13" i="48"/>
  <c r="M7" i="48"/>
  <c r="M6" i="48"/>
  <c r="AF6" i="48"/>
  <c r="AF10" i="48" s="1"/>
  <c r="AF11" i="48" s="1"/>
  <c r="C8" i="48"/>
  <c r="C9" i="48" s="1"/>
  <c r="AK8" i="48"/>
  <c r="AK9" i="48" s="1"/>
  <c r="BD14" i="48"/>
  <c r="BD7" i="48" s="1"/>
  <c r="AT7" i="48"/>
  <c r="AX8" i="48"/>
  <c r="AX9" i="48" s="1"/>
  <c r="BB8" i="48"/>
  <c r="R8" i="48"/>
  <c r="R9" i="48" s="1"/>
  <c r="AG8" i="48"/>
  <c r="AG9" i="48" s="1"/>
  <c r="AX13" i="48"/>
  <c r="AU8" i="48"/>
  <c r="AU9" i="48" s="1"/>
  <c r="AY8" i="48"/>
  <c r="AY9" i="48" s="1"/>
  <c r="U10" i="48"/>
  <c r="U11" i="48" s="1"/>
  <c r="U8" i="48"/>
  <c r="U9" i="48" s="1"/>
  <c r="Y10" i="48"/>
  <c r="Y11" i="48" s="1"/>
  <c r="Y8" i="48"/>
  <c r="Y9" i="48" s="1"/>
  <c r="E8" i="48"/>
  <c r="E9" i="48" s="1"/>
  <c r="I8" i="48"/>
  <c r="I9" i="48" s="1"/>
  <c r="AU13" i="48"/>
  <c r="AY13" i="48"/>
  <c r="F8" i="48"/>
  <c r="F9" i="48" s="1"/>
  <c r="J8" i="48"/>
  <c r="J9" i="48" s="1"/>
  <c r="Z8" i="48"/>
  <c r="M13" i="48"/>
  <c r="C6" i="48"/>
  <c r="C10" i="48" s="1"/>
  <c r="C11" i="48" s="1"/>
  <c r="G6" i="48"/>
  <c r="K6" i="48"/>
  <c r="K10" i="48" s="1"/>
  <c r="AP12" i="48"/>
  <c r="C13" i="48"/>
  <c r="AP14" i="48"/>
  <c r="AT5" i="48"/>
  <c r="AT13" i="48" s="1"/>
  <c r="D6" i="48"/>
  <c r="D10" i="48" s="1"/>
  <c r="D11" i="48" s="1"/>
  <c r="H6" i="48"/>
  <c r="H10" i="48" s="1"/>
  <c r="H11" i="48" s="1"/>
  <c r="AW7" i="48"/>
  <c r="AW8" i="48" s="1"/>
  <c r="AW9" i="48" s="1"/>
  <c r="BA7" i="48"/>
  <c r="BA8" i="48" s="1"/>
  <c r="BA9" i="48" s="1"/>
  <c r="AB12" i="48"/>
  <c r="AH7" i="48"/>
  <c r="AH8" i="48" s="1"/>
  <c r="AH9" i="48" s="1"/>
  <c r="AL7" i="48"/>
  <c r="AL8" i="48" s="1"/>
  <c r="AL9" i="48" s="1"/>
  <c r="S7" i="48"/>
  <c r="S8" i="48" s="1"/>
  <c r="S9" i="48" s="1"/>
  <c r="W7" i="48"/>
  <c r="W8" i="48" s="1"/>
  <c r="W9" i="48" s="1"/>
  <c r="AY7" i="47"/>
  <c r="AX6" i="47"/>
  <c r="BB6" i="47"/>
  <c r="BB7" i="47"/>
  <c r="BB10" i="47" s="1"/>
  <c r="AX7" i="47"/>
  <c r="AI10" i="47"/>
  <c r="AI11" i="47" s="1"/>
  <c r="AN7" i="47"/>
  <c r="AJ7" i="47"/>
  <c r="AM10" i="47"/>
  <c r="AM11" i="47" s="1"/>
  <c r="AJ13" i="47"/>
  <c r="AJ6" i="47"/>
  <c r="AN5" i="47"/>
  <c r="AM8" i="47"/>
  <c r="AM9" i="47" s="1"/>
  <c r="AH13" i="47"/>
  <c r="AL13" i="47"/>
  <c r="AI13" i="47"/>
  <c r="AM13" i="47"/>
  <c r="AI8" i="47"/>
  <c r="AI9" i="47" s="1"/>
  <c r="V7" i="47"/>
  <c r="V6" i="47"/>
  <c r="V10" i="47" s="1"/>
  <c r="V11" i="47" s="1"/>
  <c r="Z6" i="47"/>
  <c r="X6" i="47"/>
  <c r="X8" i="47" s="1"/>
  <c r="X9" i="47" s="1"/>
  <c r="W13" i="47"/>
  <c r="Y6" i="47"/>
  <c r="Y8" i="47" s="1"/>
  <c r="Y9" i="47" s="1"/>
  <c r="T6" i="47"/>
  <c r="T10" i="47" s="1"/>
  <c r="T11" i="47" s="1"/>
  <c r="U6" i="47"/>
  <c r="U10" i="47" s="1"/>
  <c r="U11" i="47" s="1"/>
  <c r="F8" i="47"/>
  <c r="F9" i="47" s="1"/>
  <c r="K6" i="47"/>
  <c r="AX13" i="47"/>
  <c r="I8" i="47"/>
  <c r="I9" i="47" s="1"/>
  <c r="AW8" i="47"/>
  <c r="AW9" i="47" s="1"/>
  <c r="E8" i="47"/>
  <c r="E9" i="47" s="1"/>
  <c r="J8" i="47"/>
  <c r="J9" i="47" s="1"/>
  <c r="AX8" i="47"/>
  <c r="AX9" i="47" s="1"/>
  <c r="C6" i="47"/>
  <c r="M12" i="47"/>
  <c r="M7" i="47" s="1"/>
  <c r="AU5" i="47"/>
  <c r="AU6" i="47" s="1"/>
  <c r="AU10" i="47" s="1"/>
  <c r="AU11" i="47" s="1"/>
  <c r="D6" i="47"/>
  <c r="AY5" i="47"/>
  <c r="AY6" i="47" s="1"/>
  <c r="H6" i="47"/>
  <c r="Z10" i="47"/>
  <c r="Z11" i="47" s="1"/>
  <c r="Z8" i="47"/>
  <c r="Z9" i="47" s="1"/>
  <c r="AU8" i="47"/>
  <c r="AU9" i="47" s="1"/>
  <c r="AW10" i="47"/>
  <c r="AW11" i="47" s="1"/>
  <c r="BA8" i="47"/>
  <c r="BA9" i="47" s="1"/>
  <c r="S6" i="47"/>
  <c r="W6" i="47"/>
  <c r="AH6" i="47"/>
  <c r="AL6" i="47"/>
  <c r="AP5" i="47"/>
  <c r="AX10" i="47"/>
  <c r="AX11" i="47" s="1"/>
  <c r="C7" i="47"/>
  <c r="G7" i="47"/>
  <c r="G8" i="47" s="1"/>
  <c r="G9" i="47" s="1"/>
  <c r="K7" i="47"/>
  <c r="Y10" i="47"/>
  <c r="Y11" i="47" s="1"/>
  <c r="AU13" i="47"/>
  <c r="AV14" i="47"/>
  <c r="AV7" i="47" s="1"/>
  <c r="AH7" i="47"/>
  <c r="AZ14" i="47"/>
  <c r="AZ7" i="47" s="1"/>
  <c r="AZ8" i="47" s="1"/>
  <c r="AZ9" i="47" s="1"/>
  <c r="AL7" i="47"/>
  <c r="AL8" i="47" s="1"/>
  <c r="AL9" i="47" s="1"/>
  <c r="AP14" i="47"/>
  <c r="V13" i="47"/>
  <c r="Z13" i="47"/>
  <c r="AP12" i="47"/>
  <c r="BA13" i="47"/>
  <c r="R5" i="47"/>
  <c r="AG6" i="47"/>
  <c r="AG10" i="47" s="1"/>
  <c r="AG11" i="47" s="1"/>
  <c r="T8" i="47"/>
  <c r="T9" i="47" s="1"/>
  <c r="AJ10" i="47"/>
  <c r="AJ11" i="47" s="1"/>
  <c r="S13" i="47"/>
  <c r="AB12" i="47"/>
  <c r="BB13" i="47"/>
  <c r="M5" i="47"/>
  <c r="M6" i="47" s="1"/>
  <c r="AT5" i="47"/>
  <c r="AK6" i="47"/>
  <c r="AK10" i="47" s="1"/>
  <c r="AK11" i="47" s="1"/>
  <c r="AF8" i="47"/>
  <c r="AF9" i="47" s="1"/>
  <c r="D13" i="47"/>
  <c r="H13" i="47"/>
  <c r="S7" i="47"/>
  <c r="S8" i="47" s="1"/>
  <c r="S9" i="47" s="1"/>
  <c r="AB14" i="47"/>
  <c r="W7" i="47"/>
  <c r="AT7" i="47"/>
  <c r="AW7" i="45"/>
  <c r="BA7" i="45"/>
  <c r="BA10" i="45" s="1"/>
  <c r="BA11" i="45" s="1"/>
  <c r="BB7" i="45"/>
  <c r="AX7" i="45"/>
  <c r="AN7" i="45"/>
  <c r="AN8" i="45" s="1"/>
  <c r="AN9" i="45" s="1"/>
  <c r="AY10" i="45"/>
  <c r="AY11" i="45" s="1"/>
  <c r="AU10" i="45"/>
  <c r="AU11" i="45" s="1"/>
  <c r="AJ7" i="45"/>
  <c r="AM13" i="45"/>
  <c r="AM10" i="45"/>
  <c r="AM11" i="45" s="1"/>
  <c r="AH6" i="45"/>
  <c r="AN13" i="45"/>
  <c r="AF7" i="45"/>
  <c r="AF10" i="45" s="1"/>
  <c r="AF11" i="45" s="1"/>
  <c r="AJ5" i="45"/>
  <c r="AN6" i="45"/>
  <c r="AN10" i="45" s="1"/>
  <c r="AN11" i="45" s="1"/>
  <c r="AM8" i="45"/>
  <c r="AM9" i="45" s="1"/>
  <c r="AI6" i="45"/>
  <c r="AI10" i="45" s="1"/>
  <c r="AI11" i="45" s="1"/>
  <c r="AH13" i="45"/>
  <c r="V7" i="45"/>
  <c r="Y6" i="45"/>
  <c r="Y10" i="45" s="1"/>
  <c r="Y11" i="45" s="1"/>
  <c r="Z7" i="45"/>
  <c r="Z6" i="45"/>
  <c r="Z10" i="45" s="1"/>
  <c r="Z11" i="45" s="1"/>
  <c r="U6" i="45"/>
  <c r="U10" i="45" s="1"/>
  <c r="U11" i="45" s="1"/>
  <c r="V6" i="45"/>
  <c r="V10" i="45" s="1"/>
  <c r="V11" i="45" s="1"/>
  <c r="T6" i="45"/>
  <c r="T10" i="45" s="1"/>
  <c r="T11" i="45" s="1"/>
  <c r="X6" i="45"/>
  <c r="X10" i="45" s="1"/>
  <c r="X11" i="45" s="1"/>
  <c r="U13" i="45"/>
  <c r="Y13" i="45"/>
  <c r="S8" i="45"/>
  <c r="S9" i="45" s="1"/>
  <c r="D10" i="45"/>
  <c r="D11" i="45" s="1"/>
  <c r="H6" i="45"/>
  <c r="H10" i="45" s="1"/>
  <c r="H11" i="45" s="1"/>
  <c r="D13" i="45"/>
  <c r="H13" i="45"/>
  <c r="AW13" i="45"/>
  <c r="AW8" i="45"/>
  <c r="AW9" i="45" s="1"/>
  <c r="AZ8" i="45"/>
  <c r="AZ9" i="45" s="1"/>
  <c r="AV6" i="45"/>
  <c r="AV8" i="45" s="1"/>
  <c r="AV9" i="45" s="1"/>
  <c r="F8" i="45"/>
  <c r="F9" i="45" s="1"/>
  <c r="J8" i="45"/>
  <c r="J9" i="45" s="1"/>
  <c r="AU13" i="45"/>
  <c r="AY13" i="45"/>
  <c r="M12" i="45"/>
  <c r="C7" i="45"/>
  <c r="C8" i="45" s="1"/>
  <c r="C9" i="45" s="1"/>
  <c r="AZ10" i="45"/>
  <c r="AZ11" i="45" s="1"/>
  <c r="AL13" i="45"/>
  <c r="R6" i="45"/>
  <c r="R10" i="45" s="1"/>
  <c r="R11" i="45" s="1"/>
  <c r="AB5" i="45"/>
  <c r="S10" i="45"/>
  <c r="S11" i="45" s="1"/>
  <c r="AW10" i="45"/>
  <c r="AW11" i="45" s="1"/>
  <c r="U8" i="45"/>
  <c r="U9" i="45" s="1"/>
  <c r="AU8" i="45"/>
  <c r="AU9" i="45" s="1"/>
  <c r="S13" i="45"/>
  <c r="W13" i="45"/>
  <c r="G6" i="45"/>
  <c r="D8" i="45"/>
  <c r="D9" i="45" s="1"/>
  <c r="H8" i="45"/>
  <c r="H9" i="45" s="1"/>
  <c r="Y8" i="45"/>
  <c r="Y9" i="45" s="1"/>
  <c r="AY8" i="45"/>
  <c r="AY9" i="45" s="1"/>
  <c r="G13" i="45"/>
  <c r="K13" i="45"/>
  <c r="BD14" i="45"/>
  <c r="BD7" i="45" s="1"/>
  <c r="AT7" i="45"/>
  <c r="M5" i="45"/>
  <c r="M6" i="45" s="1"/>
  <c r="AT5" i="45"/>
  <c r="AX13" i="45"/>
  <c r="AX6" i="45"/>
  <c r="AX10" i="45" s="1"/>
  <c r="AX11" i="45" s="1"/>
  <c r="BB13" i="45"/>
  <c r="BB6" i="45"/>
  <c r="K6" i="45"/>
  <c r="AV10" i="45"/>
  <c r="AV11" i="45" s="1"/>
  <c r="T8" i="45"/>
  <c r="T9" i="45" s="1"/>
  <c r="AF8" i="45"/>
  <c r="AF9" i="45" s="1"/>
  <c r="BA13" i="45"/>
  <c r="W8" i="45"/>
  <c r="W9" i="45" s="1"/>
  <c r="C13" i="45"/>
  <c r="AG7" i="45"/>
  <c r="AK7" i="45"/>
  <c r="AB12" i="45"/>
  <c r="AB13" i="45" s="1"/>
  <c r="AP12" i="45"/>
  <c r="AP14" i="45"/>
  <c r="E6" i="45"/>
  <c r="E10" i="45" s="1"/>
  <c r="E11" i="45" s="1"/>
  <c r="I6" i="45"/>
  <c r="I10" i="45" s="1"/>
  <c r="I11" i="45" s="1"/>
  <c r="AH7" i="45"/>
  <c r="AH8" i="45" s="1"/>
  <c r="AH9" i="45" s="1"/>
  <c r="AL7" i="45"/>
  <c r="AL8" i="45" s="1"/>
  <c r="AL9" i="45" s="1"/>
  <c r="M14" i="45"/>
  <c r="M7" i="45" s="1"/>
  <c r="AG5" i="45"/>
  <c r="AK5" i="45"/>
  <c r="AK6" i="45" s="1"/>
  <c r="BB7" i="44"/>
  <c r="AX7" i="44"/>
  <c r="AU10" i="44"/>
  <c r="AU11" i="44" s="1"/>
  <c r="AN7" i="44"/>
  <c r="AJ7" i="44"/>
  <c r="AI13" i="44"/>
  <c r="AF7" i="44"/>
  <c r="AF6" i="44"/>
  <c r="AJ6" i="44"/>
  <c r="AJ10" i="44" s="1"/>
  <c r="AJ11" i="44" s="1"/>
  <c r="AJ13" i="44"/>
  <c r="AN6" i="44"/>
  <c r="AN10" i="44" s="1"/>
  <c r="AN11" i="44" s="1"/>
  <c r="AN13" i="44"/>
  <c r="S10" i="44"/>
  <c r="S11" i="44" s="1"/>
  <c r="AI6" i="44"/>
  <c r="AI10" i="44" s="1"/>
  <c r="AI11" i="44" s="1"/>
  <c r="AI8" i="44"/>
  <c r="AI9" i="44" s="1"/>
  <c r="AB14" i="44"/>
  <c r="AJ8" i="44"/>
  <c r="AJ9" i="44" s="1"/>
  <c r="AM6" i="44"/>
  <c r="AM10" i="44" s="1"/>
  <c r="AM11" i="44" s="1"/>
  <c r="AM8" i="44"/>
  <c r="AM9" i="44" s="1"/>
  <c r="AL13" i="44"/>
  <c r="Z7" i="44"/>
  <c r="V7" i="44"/>
  <c r="X10" i="44"/>
  <c r="X11" i="44" s="1"/>
  <c r="Y6" i="44"/>
  <c r="U6" i="44"/>
  <c r="Z6" i="44"/>
  <c r="Z10" i="44" s="1"/>
  <c r="Z11" i="44" s="1"/>
  <c r="V6" i="44"/>
  <c r="V10" i="44" s="1"/>
  <c r="V11" i="44" s="1"/>
  <c r="T6" i="44"/>
  <c r="T10" i="44" s="1"/>
  <c r="T11" i="44" s="1"/>
  <c r="V13" i="44"/>
  <c r="Z13" i="44"/>
  <c r="H10" i="44"/>
  <c r="H11" i="44" s="1"/>
  <c r="Y13" i="44"/>
  <c r="K7" i="44"/>
  <c r="G7" i="44"/>
  <c r="J10" i="44"/>
  <c r="J11" i="44" s="1"/>
  <c r="G6" i="44"/>
  <c r="J8" i="44"/>
  <c r="J9" i="44" s="1"/>
  <c r="AY13" i="44"/>
  <c r="BA5" i="44"/>
  <c r="BA6" i="44" s="1"/>
  <c r="BA10" i="44" s="1"/>
  <c r="BA11" i="44" s="1"/>
  <c r="G8" i="44"/>
  <c r="G9" i="44" s="1"/>
  <c r="F6" i="44"/>
  <c r="F10" i="44" s="1"/>
  <c r="F11" i="44" s="1"/>
  <c r="AX5" i="44"/>
  <c r="E13" i="44"/>
  <c r="I13" i="44"/>
  <c r="C10" i="44"/>
  <c r="C11" i="44" s="1"/>
  <c r="R7" i="44"/>
  <c r="C7" i="44"/>
  <c r="C8" i="44" s="1"/>
  <c r="C9" i="44" s="1"/>
  <c r="X8" i="44"/>
  <c r="X9" i="44" s="1"/>
  <c r="G10" i="44"/>
  <c r="G11" i="44" s="1"/>
  <c r="AH13" i="44"/>
  <c r="R6" i="44"/>
  <c r="AB5" i="44"/>
  <c r="BD14" i="44"/>
  <c r="BD7" i="44" s="1"/>
  <c r="AT7" i="44"/>
  <c r="D8" i="44"/>
  <c r="D9" i="44" s="1"/>
  <c r="H8" i="44"/>
  <c r="H9" i="44" s="1"/>
  <c r="AY8" i="44"/>
  <c r="AY9" i="44" s="1"/>
  <c r="S13" i="44"/>
  <c r="W13" i="44"/>
  <c r="M5" i="44"/>
  <c r="AT5" i="44"/>
  <c r="AX13" i="44"/>
  <c r="AX6" i="44"/>
  <c r="BB13" i="44"/>
  <c r="BB6" i="44"/>
  <c r="BB10" i="44" s="1"/>
  <c r="K6" i="44"/>
  <c r="K10" i="44" s="1"/>
  <c r="K11" i="44" s="1"/>
  <c r="AV6" i="44"/>
  <c r="AV10" i="44" s="1"/>
  <c r="AV11" i="44" s="1"/>
  <c r="T8" i="44"/>
  <c r="T9" i="44" s="1"/>
  <c r="AF8" i="44"/>
  <c r="AF9" i="44" s="1"/>
  <c r="AN8" i="44"/>
  <c r="AN9" i="44" s="1"/>
  <c r="C13" i="44"/>
  <c r="G13" i="44"/>
  <c r="K13" i="44"/>
  <c r="AW8" i="44"/>
  <c r="AW9" i="44" s="1"/>
  <c r="AZ6" i="44"/>
  <c r="AZ10" i="44" s="1"/>
  <c r="AZ11" i="44" s="1"/>
  <c r="V8" i="44"/>
  <c r="V9" i="44" s="1"/>
  <c r="AV8" i="44"/>
  <c r="AV9" i="44" s="1"/>
  <c r="AW13" i="44"/>
  <c r="S8" i="44"/>
  <c r="S9" i="44" s="1"/>
  <c r="W8" i="44"/>
  <c r="W9" i="44" s="1"/>
  <c r="U7" i="44"/>
  <c r="U8" i="44" s="1"/>
  <c r="U9" i="44" s="1"/>
  <c r="Y7" i="44"/>
  <c r="Y8" i="44" s="1"/>
  <c r="Y9" i="44" s="1"/>
  <c r="AG7" i="44"/>
  <c r="AK7" i="44"/>
  <c r="AB12" i="44"/>
  <c r="AP12" i="44"/>
  <c r="E6" i="44"/>
  <c r="E10" i="44" s="1"/>
  <c r="E11" i="44" s="1"/>
  <c r="I6" i="44"/>
  <c r="I10" i="44" s="1"/>
  <c r="I11" i="44" s="1"/>
  <c r="AH7" i="44"/>
  <c r="AH8" i="44" s="1"/>
  <c r="AH9" i="44" s="1"/>
  <c r="AL7" i="44"/>
  <c r="AL8" i="44" s="1"/>
  <c r="AL9" i="44" s="1"/>
  <c r="M12" i="44"/>
  <c r="M14" i="44"/>
  <c r="M7" i="44" s="1"/>
  <c r="AP14" i="44"/>
  <c r="AG5" i="44"/>
  <c r="AK5" i="44"/>
  <c r="AK6" i="44" s="1"/>
  <c r="AU8" i="43"/>
  <c r="AU9" i="43" s="1"/>
  <c r="BB6" i="43"/>
  <c r="AX6" i="43"/>
  <c r="AW8" i="43"/>
  <c r="AW9" i="43" s="1"/>
  <c r="BB7" i="43"/>
  <c r="AX7" i="43"/>
  <c r="AY10" i="43"/>
  <c r="AY11" i="43" s="1"/>
  <c r="AM7" i="43"/>
  <c r="BA10" i="43"/>
  <c r="BA11" i="43" s="1"/>
  <c r="AM10" i="43"/>
  <c r="AM11" i="43" s="1"/>
  <c r="BB10" i="43"/>
  <c r="AX10" i="43"/>
  <c r="AX11" i="43" s="1"/>
  <c r="AN7" i="43"/>
  <c r="AJ7" i="43"/>
  <c r="AJ8" i="43" s="1"/>
  <c r="AJ9" i="43" s="1"/>
  <c r="AJ6" i="43"/>
  <c r="AJ13" i="43"/>
  <c r="AI10" i="43"/>
  <c r="AI11" i="43" s="1"/>
  <c r="AI8" i="43"/>
  <c r="AI9" i="43" s="1"/>
  <c r="AL13" i="43"/>
  <c r="AN5" i="43"/>
  <c r="AI13" i="43"/>
  <c r="AM13" i="43"/>
  <c r="AH13" i="43"/>
  <c r="V7" i="43"/>
  <c r="U6" i="43"/>
  <c r="U10" i="43" s="1"/>
  <c r="U11" i="43" s="1"/>
  <c r="T6" i="43"/>
  <c r="T10" i="43" s="1"/>
  <c r="T11" i="43" s="1"/>
  <c r="Y8" i="43"/>
  <c r="Y9" i="43" s="1"/>
  <c r="U13" i="43"/>
  <c r="U8" i="43"/>
  <c r="U9" i="43" s="1"/>
  <c r="G6" i="43"/>
  <c r="J10" i="43"/>
  <c r="J11" i="43" s="1"/>
  <c r="K6" i="43"/>
  <c r="J8" i="43"/>
  <c r="J9" i="43" s="1"/>
  <c r="F8" i="43"/>
  <c r="F9" i="43" s="1"/>
  <c r="AZ6" i="43"/>
  <c r="AF6" i="43"/>
  <c r="AF10" i="43" s="1"/>
  <c r="AF11" i="43" s="1"/>
  <c r="C7" i="43"/>
  <c r="M12" i="43"/>
  <c r="C13" i="43"/>
  <c r="C10" i="43"/>
  <c r="C11" i="43" s="1"/>
  <c r="C8" i="43"/>
  <c r="C9" i="43" s="1"/>
  <c r="AW10" i="43"/>
  <c r="AW11" i="43" s="1"/>
  <c r="T8" i="43"/>
  <c r="T9" i="43" s="1"/>
  <c r="W13" i="43"/>
  <c r="AX13" i="43"/>
  <c r="AH6" i="43"/>
  <c r="X6" i="43"/>
  <c r="X10" i="43" s="1"/>
  <c r="X11" i="43" s="1"/>
  <c r="AV6" i="43"/>
  <c r="G7" i="43"/>
  <c r="G8" i="43" s="1"/>
  <c r="G9" i="43" s="1"/>
  <c r="K7" i="43"/>
  <c r="AM8" i="43"/>
  <c r="AM9" i="43" s="1"/>
  <c r="Y10" i="43"/>
  <c r="Y11" i="43" s="1"/>
  <c r="AU13" i="43"/>
  <c r="AY13" i="43"/>
  <c r="AV14" i="43"/>
  <c r="AV7" i="43" s="1"/>
  <c r="AH7" i="43"/>
  <c r="AH8" i="43" s="1"/>
  <c r="AH9" i="43" s="1"/>
  <c r="AZ14" i="43"/>
  <c r="AZ7" i="43" s="1"/>
  <c r="AZ8" i="43" s="1"/>
  <c r="AZ9" i="43" s="1"/>
  <c r="AL7" i="43"/>
  <c r="AP14" i="43"/>
  <c r="BA8" i="43"/>
  <c r="BA9" i="43" s="1"/>
  <c r="AP12" i="43"/>
  <c r="BA13" i="43"/>
  <c r="R5" i="43"/>
  <c r="M14" i="43"/>
  <c r="M7" i="43" s="1"/>
  <c r="V13" i="43"/>
  <c r="V6" i="43"/>
  <c r="Z13" i="43"/>
  <c r="Z6" i="43"/>
  <c r="AL6" i="43"/>
  <c r="AL10" i="43" s="1"/>
  <c r="AL11" i="43" s="1"/>
  <c r="BD5" i="43"/>
  <c r="BD6" i="43" s="1"/>
  <c r="AT6" i="43"/>
  <c r="H6" i="43"/>
  <c r="AY8" i="43"/>
  <c r="AY9" i="43" s="1"/>
  <c r="S13" i="43"/>
  <c r="AB12" i="43"/>
  <c r="AT13" i="43"/>
  <c r="BB13" i="43"/>
  <c r="AX8" i="43"/>
  <c r="AX9" i="43" s="1"/>
  <c r="M5" i="43"/>
  <c r="M6" i="43" s="1"/>
  <c r="D6" i="43"/>
  <c r="AF8" i="43"/>
  <c r="AF9" i="43" s="1"/>
  <c r="D13" i="43"/>
  <c r="H13" i="43"/>
  <c r="S7" i="43"/>
  <c r="S8" i="43" s="1"/>
  <c r="S9" i="43" s="1"/>
  <c r="AG5" i="43"/>
  <c r="AB14" i="43"/>
  <c r="W7" i="43"/>
  <c r="W8" i="43" s="1"/>
  <c r="W9" i="43" s="1"/>
  <c r="AK5" i="43"/>
  <c r="BB8" i="43"/>
  <c r="BB9" i="43" s="1"/>
  <c r="E6" i="43"/>
  <c r="E10" i="43" s="1"/>
  <c r="E11" i="43" s="1"/>
  <c r="I6" i="43"/>
  <c r="I10" i="43" s="1"/>
  <c r="I11" i="43" s="1"/>
  <c r="AT7" i="43"/>
  <c r="BB7" i="42"/>
  <c r="AY10" i="42"/>
  <c r="AY11" i="42" s="1"/>
  <c r="AX7" i="42"/>
  <c r="BA6" i="42"/>
  <c r="BA10" i="42" s="1"/>
  <c r="BA11" i="42" s="1"/>
  <c r="AW10" i="42"/>
  <c r="AW11" i="42" s="1"/>
  <c r="AM10" i="42"/>
  <c r="AM11" i="42" s="1"/>
  <c r="AJ7" i="42"/>
  <c r="AN7" i="42"/>
  <c r="AJ5" i="42"/>
  <c r="AN6" i="42"/>
  <c r="AI8" i="42"/>
  <c r="AI9" i="42" s="1"/>
  <c r="AI6" i="42"/>
  <c r="AI10" i="42" s="1"/>
  <c r="AI11" i="42" s="1"/>
  <c r="AH13" i="42"/>
  <c r="AL13" i="42"/>
  <c r="AM8" i="42"/>
  <c r="AM9" i="42" s="1"/>
  <c r="Z7" i="42"/>
  <c r="V7" i="42"/>
  <c r="S6" i="42"/>
  <c r="S10" i="42" s="1"/>
  <c r="S11" i="42" s="1"/>
  <c r="S7" i="42"/>
  <c r="W7" i="42"/>
  <c r="Z6" i="42"/>
  <c r="Z10" i="42" s="1"/>
  <c r="V6" i="42"/>
  <c r="V10" i="42" s="1"/>
  <c r="V11" i="42" s="1"/>
  <c r="T13" i="42"/>
  <c r="T6" i="42"/>
  <c r="H10" i="42"/>
  <c r="H11" i="42" s="1"/>
  <c r="E7" i="42"/>
  <c r="X6" i="42"/>
  <c r="X10" i="42" s="1"/>
  <c r="X11" i="42" s="1"/>
  <c r="V13" i="42"/>
  <c r="T8" i="42"/>
  <c r="T9" i="42" s="1"/>
  <c r="W8" i="42"/>
  <c r="W9" i="42" s="1"/>
  <c r="D6" i="42"/>
  <c r="D10" i="42" s="1"/>
  <c r="D11" i="42" s="1"/>
  <c r="M12" i="42"/>
  <c r="AU13" i="42"/>
  <c r="AU8" i="42"/>
  <c r="AU9" i="42" s="1"/>
  <c r="AV6" i="42"/>
  <c r="AV8" i="42" s="1"/>
  <c r="AV9" i="42" s="1"/>
  <c r="H8" i="42"/>
  <c r="H9" i="42" s="1"/>
  <c r="C7" i="42"/>
  <c r="AF8" i="42"/>
  <c r="AF9" i="42" s="1"/>
  <c r="BB6" i="42"/>
  <c r="BB10" i="42" s="1"/>
  <c r="K6" i="42"/>
  <c r="T10" i="42"/>
  <c r="T11" i="42" s="1"/>
  <c r="AN10" i="42"/>
  <c r="R6" i="42"/>
  <c r="R10" i="42" s="1"/>
  <c r="R11" i="42" s="1"/>
  <c r="AB5" i="42"/>
  <c r="W10" i="42"/>
  <c r="W11" i="42" s="1"/>
  <c r="AZ6" i="42"/>
  <c r="AZ10" i="42" s="1"/>
  <c r="AZ11" i="42" s="1"/>
  <c r="F8" i="42"/>
  <c r="F9" i="42" s="1"/>
  <c r="J8" i="42"/>
  <c r="J9" i="42" s="1"/>
  <c r="V8" i="42"/>
  <c r="V9" i="42" s="1"/>
  <c r="S13" i="42"/>
  <c r="W13" i="42"/>
  <c r="M5" i="42"/>
  <c r="M6" i="42" s="1"/>
  <c r="AT5" i="42"/>
  <c r="AH10" i="42"/>
  <c r="AH11" i="42" s="1"/>
  <c r="C6" i="42"/>
  <c r="G7" i="42"/>
  <c r="K7" i="42"/>
  <c r="X8" i="42"/>
  <c r="X9" i="42" s="1"/>
  <c r="G13" i="42"/>
  <c r="AW8" i="42"/>
  <c r="AW9" i="42" s="1"/>
  <c r="AX13" i="42"/>
  <c r="AX6" i="42"/>
  <c r="AX10" i="42" s="1"/>
  <c r="AX11" i="42" s="1"/>
  <c r="BD14" i="42"/>
  <c r="BD7" i="42" s="1"/>
  <c r="AT7" i="42"/>
  <c r="G6" i="42"/>
  <c r="Z8" i="42"/>
  <c r="AY8" i="42"/>
  <c r="AY9" i="42" s="1"/>
  <c r="AW13" i="42"/>
  <c r="BA13" i="42"/>
  <c r="S8" i="42"/>
  <c r="S9" i="42" s="1"/>
  <c r="BA8" i="42"/>
  <c r="BA9" i="42" s="1"/>
  <c r="AP12" i="42"/>
  <c r="C13" i="42"/>
  <c r="AP14" i="42"/>
  <c r="U7" i="42"/>
  <c r="U8" i="42" s="1"/>
  <c r="U9" i="42" s="1"/>
  <c r="Y7" i="42"/>
  <c r="Y8" i="42" s="1"/>
  <c r="Y9" i="42" s="1"/>
  <c r="AG7" i="42"/>
  <c r="AK7" i="42"/>
  <c r="AB12" i="42"/>
  <c r="E6" i="42"/>
  <c r="I6" i="42"/>
  <c r="I10" i="42" s="1"/>
  <c r="I11" i="42" s="1"/>
  <c r="AH7" i="42"/>
  <c r="AH8" i="42" s="1"/>
  <c r="AH9" i="42" s="1"/>
  <c r="AL7" i="42"/>
  <c r="AL8" i="42" s="1"/>
  <c r="AL9" i="42" s="1"/>
  <c r="M14" i="42"/>
  <c r="M7" i="42" s="1"/>
  <c r="AG5" i="42"/>
  <c r="AG13" i="42" s="1"/>
  <c r="AK5" i="42"/>
  <c r="AK6" i="42" s="1"/>
  <c r="AK10" i="42" s="1"/>
  <c r="AK11" i="42" s="1"/>
  <c r="AY6" i="41"/>
  <c r="AU6" i="41"/>
  <c r="BB6" i="41"/>
  <c r="AW10" i="41"/>
  <c r="AW11" i="41" s="1"/>
  <c r="AX7" i="41"/>
  <c r="BA10" i="41"/>
  <c r="BA11" i="41" s="1"/>
  <c r="AU8" i="41"/>
  <c r="AU9" i="41" s="1"/>
  <c r="AN7" i="41"/>
  <c r="AJ7" i="41"/>
  <c r="AJ6" i="41"/>
  <c r="AJ13" i="41"/>
  <c r="AN6" i="41"/>
  <c r="AN13" i="41"/>
  <c r="AH5" i="41"/>
  <c r="AH6" i="41" s="1"/>
  <c r="U10" i="41"/>
  <c r="U11" i="41" s="1"/>
  <c r="AN8" i="41"/>
  <c r="AN9" i="41" s="1"/>
  <c r="Z7" i="41"/>
  <c r="Z10" i="41" s="1"/>
  <c r="Z11" i="41" s="1"/>
  <c r="V7" i="41"/>
  <c r="T10" i="41"/>
  <c r="T11" i="41" s="1"/>
  <c r="Z6" i="41"/>
  <c r="V6" i="41"/>
  <c r="V10" i="41" s="1"/>
  <c r="V11" i="41" s="1"/>
  <c r="X6" i="41"/>
  <c r="X10" i="41" s="1"/>
  <c r="X11" i="41" s="1"/>
  <c r="J10" i="41"/>
  <c r="J11" i="41" s="1"/>
  <c r="Y6" i="41"/>
  <c r="Y10" i="41" s="1"/>
  <c r="Y11" i="41" s="1"/>
  <c r="U8" i="41"/>
  <c r="U9" i="41" s="1"/>
  <c r="K7" i="41"/>
  <c r="K8" i="41" s="1"/>
  <c r="K9" i="41" s="1"/>
  <c r="F10" i="41"/>
  <c r="F11" i="41" s="1"/>
  <c r="K6" i="41"/>
  <c r="G7" i="41"/>
  <c r="G8" i="41" s="1"/>
  <c r="G9" i="41" s="1"/>
  <c r="G6" i="41"/>
  <c r="AV13" i="41"/>
  <c r="AV6" i="41"/>
  <c r="D13" i="41"/>
  <c r="H6" i="41"/>
  <c r="AY8" i="41"/>
  <c r="AY9" i="41" s="1"/>
  <c r="E13" i="41"/>
  <c r="I13" i="41"/>
  <c r="AU13" i="41"/>
  <c r="AY13" i="41"/>
  <c r="C6" i="41"/>
  <c r="AF6" i="41"/>
  <c r="AF8" i="41" s="1"/>
  <c r="AF9" i="41" s="1"/>
  <c r="C7" i="41"/>
  <c r="C8" i="41" s="1"/>
  <c r="C9" i="41" s="1"/>
  <c r="AW8" i="41"/>
  <c r="AW9" i="41" s="1"/>
  <c r="R5" i="41"/>
  <c r="M14" i="41"/>
  <c r="AX5" i="41"/>
  <c r="AX6" i="41" s="1"/>
  <c r="AX10" i="41" s="1"/>
  <c r="AX11" i="41" s="1"/>
  <c r="D6" i="41"/>
  <c r="D7" i="41"/>
  <c r="H7" i="41"/>
  <c r="H8" i="41" s="1"/>
  <c r="H9" i="41" s="1"/>
  <c r="AN10" i="41"/>
  <c r="AN11" i="41" s="1"/>
  <c r="V13" i="41"/>
  <c r="Z13" i="41"/>
  <c r="H13" i="41"/>
  <c r="AX8" i="41"/>
  <c r="AX9" i="41" s="1"/>
  <c r="AU10" i="41"/>
  <c r="AU11" i="41" s="1"/>
  <c r="AY10" i="41"/>
  <c r="AY11" i="41" s="1"/>
  <c r="AZ6" i="41"/>
  <c r="X8" i="41"/>
  <c r="X9" i="41" s="1"/>
  <c r="BA8" i="41"/>
  <c r="BA9" i="41" s="1"/>
  <c r="V8" i="41"/>
  <c r="V9" i="41" s="1"/>
  <c r="S13" i="41"/>
  <c r="W13" i="41"/>
  <c r="AL13" i="41"/>
  <c r="AP12" i="41"/>
  <c r="AW13" i="41"/>
  <c r="BA13" i="41"/>
  <c r="AV14" i="41"/>
  <c r="AV7" i="41" s="1"/>
  <c r="AH7" i="41"/>
  <c r="AH8" i="41" s="1"/>
  <c r="AH9" i="41" s="1"/>
  <c r="AZ14" i="41"/>
  <c r="AZ7" i="41" s="1"/>
  <c r="AL7" i="41"/>
  <c r="AL8" i="41" s="1"/>
  <c r="AL9" i="41" s="1"/>
  <c r="AP14" i="41"/>
  <c r="AP7" i="41" s="1"/>
  <c r="S10" i="41"/>
  <c r="S11" i="41" s="1"/>
  <c r="AT5" i="41"/>
  <c r="F8" i="41"/>
  <c r="F9" i="41" s="1"/>
  <c r="J8" i="41"/>
  <c r="J9" i="41" s="1"/>
  <c r="T8" i="41"/>
  <c r="T9" i="41" s="1"/>
  <c r="M12" i="41"/>
  <c r="M13" i="41" s="1"/>
  <c r="AB12" i="41"/>
  <c r="AI13" i="41"/>
  <c r="AM13" i="41"/>
  <c r="AT13" i="41"/>
  <c r="AX13" i="41"/>
  <c r="BB13" i="41"/>
  <c r="S7" i="41"/>
  <c r="S8" i="41" s="1"/>
  <c r="S9" i="41" s="1"/>
  <c r="AG5" i="41"/>
  <c r="AB14" i="41"/>
  <c r="W7" i="41"/>
  <c r="W8" i="41" s="1"/>
  <c r="W9" i="41" s="1"/>
  <c r="AK5" i="41"/>
  <c r="AI7" i="41"/>
  <c r="AI8" i="41" s="1"/>
  <c r="AI9" i="41" s="1"/>
  <c r="AM7" i="41"/>
  <c r="AM8" i="41" s="1"/>
  <c r="AM9" i="41" s="1"/>
  <c r="BB7" i="41"/>
  <c r="BB8" i="41" s="1"/>
  <c r="BB9" i="41" s="1"/>
  <c r="E6" i="41"/>
  <c r="E10" i="41" s="1"/>
  <c r="E11" i="41" s="1"/>
  <c r="I6" i="41"/>
  <c r="I10" i="41" s="1"/>
  <c r="I11" i="41" s="1"/>
  <c r="AT7" i="41"/>
  <c r="AY8" i="40"/>
  <c r="AY9" i="40" s="1"/>
  <c r="BB7" i="40"/>
  <c r="AX14" i="40"/>
  <c r="AX7" i="40" s="1"/>
  <c r="AJ7" i="40"/>
  <c r="AN7" i="40"/>
  <c r="AJ13" i="40"/>
  <c r="AI10" i="40"/>
  <c r="AI11" i="40" s="1"/>
  <c r="AM5" i="40"/>
  <c r="AM6" i="40" s="1"/>
  <c r="AM10" i="40" s="1"/>
  <c r="AM11" i="40" s="1"/>
  <c r="AJ6" i="40"/>
  <c r="AJ10" i="40" s="1"/>
  <c r="AJ11" i="40" s="1"/>
  <c r="AN5" i="40"/>
  <c r="AL13" i="40"/>
  <c r="V7" i="40"/>
  <c r="Z6" i="40"/>
  <c r="V6" i="40"/>
  <c r="V10" i="40" s="1"/>
  <c r="V11" i="40" s="1"/>
  <c r="Z10" i="40"/>
  <c r="Z11" i="40" s="1"/>
  <c r="Z8" i="40"/>
  <c r="Z9" i="40" s="1"/>
  <c r="Y6" i="40"/>
  <c r="Y10" i="40" s="1"/>
  <c r="Y11" i="40" s="1"/>
  <c r="Y8" i="40"/>
  <c r="Y9" i="40" s="1"/>
  <c r="V13" i="40"/>
  <c r="Z13" i="40"/>
  <c r="U10" i="40"/>
  <c r="U11" i="40" s="1"/>
  <c r="W13" i="40"/>
  <c r="K7" i="40"/>
  <c r="J6" i="40"/>
  <c r="F6" i="40"/>
  <c r="F10" i="40" s="1"/>
  <c r="F11" i="40" s="1"/>
  <c r="J7" i="40"/>
  <c r="K6" i="40"/>
  <c r="K10" i="40" s="1"/>
  <c r="K11" i="40" s="1"/>
  <c r="G6" i="40"/>
  <c r="G10" i="40" s="1"/>
  <c r="G11" i="40" s="1"/>
  <c r="M5" i="40"/>
  <c r="BB5" i="40"/>
  <c r="BB6" i="40" s="1"/>
  <c r="BB10" i="40" s="1"/>
  <c r="AZ6" i="40"/>
  <c r="D10" i="40"/>
  <c r="D11" i="40" s="1"/>
  <c r="K13" i="40"/>
  <c r="BA13" i="40"/>
  <c r="C10" i="40"/>
  <c r="C11" i="40" s="1"/>
  <c r="M12" i="40"/>
  <c r="M6" i="40" s="1"/>
  <c r="C13" i="40"/>
  <c r="AF8" i="40"/>
  <c r="AF9" i="40" s="1"/>
  <c r="G8" i="40"/>
  <c r="G9" i="40" s="1"/>
  <c r="R5" i="40"/>
  <c r="M14" i="40"/>
  <c r="U8" i="40"/>
  <c r="U9" i="40" s="1"/>
  <c r="AI13" i="40"/>
  <c r="AY10" i="40"/>
  <c r="AY11" i="40" s="1"/>
  <c r="W6" i="40"/>
  <c r="T6" i="40"/>
  <c r="T10" i="40" s="1"/>
  <c r="T11" i="40" s="1"/>
  <c r="X8" i="40"/>
  <c r="X9" i="40" s="1"/>
  <c r="AI8" i="40"/>
  <c r="AI9" i="40" s="1"/>
  <c r="AZ14" i="40"/>
  <c r="AZ7" i="40" s="1"/>
  <c r="AL7" i="40"/>
  <c r="AW8" i="40"/>
  <c r="AW9" i="40" s="1"/>
  <c r="AM8" i="40"/>
  <c r="AM9" i="40" s="1"/>
  <c r="R13" i="40"/>
  <c r="AH13" i="40"/>
  <c r="AP12" i="40"/>
  <c r="AW13" i="40"/>
  <c r="AX5" i="40"/>
  <c r="AX6" i="40" s="1"/>
  <c r="AX10" i="40" s="1"/>
  <c r="AX11" i="40" s="1"/>
  <c r="AF10" i="40"/>
  <c r="AF11" i="40" s="1"/>
  <c r="S13" i="40"/>
  <c r="AB12" i="40"/>
  <c r="AM13" i="40"/>
  <c r="AT13" i="40"/>
  <c r="BB13" i="40"/>
  <c r="G13" i="40"/>
  <c r="AX8" i="40"/>
  <c r="AX9" i="40" s="1"/>
  <c r="AU10" i="40"/>
  <c r="AU11" i="40" s="1"/>
  <c r="BA7" i="40"/>
  <c r="BA8" i="40" s="1"/>
  <c r="BA9" i="40" s="1"/>
  <c r="V8" i="40"/>
  <c r="V9" i="40" s="1"/>
  <c r="M13" i="40"/>
  <c r="AU13" i="40"/>
  <c r="AY13" i="40"/>
  <c r="AV14" i="40"/>
  <c r="AV7" i="40" s="1"/>
  <c r="AV8" i="40" s="1"/>
  <c r="AV9" i="40" s="1"/>
  <c r="AH7" i="40"/>
  <c r="AH8" i="40" s="1"/>
  <c r="AH9" i="40" s="1"/>
  <c r="S6" i="40"/>
  <c r="AL6" i="40"/>
  <c r="AT5" i="40"/>
  <c r="H6" i="40"/>
  <c r="H10" i="40" s="1"/>
  <c r="H11" i="40" s="1"/>
  <c r="F8" i="40"/>
  <c r="F9" i="40" s="1"/>
  <c r="J8" i="40"/>
  <c r="J9" i="40" s="1"/>
  <c r="D13" i="40"/>
  <c r="H13" i="40"/>
  <c r="S7" i="40"/>
  <c r="AG5" i="40"/>
  <c r="AB14" i="40"/>
  <c r="W7" i="40"/>
  <c r="W8" i="40" s="1"/>
  <c r="W9" i="40" s="1"/>
  <c r="AK5" i="40"/>
  <c r="BB8" i="40"/>
  <c r="BB9" i="40" s="1"/>
  <c r="E6" i="40"/>
  <c r="E10" i="40" s="1"/>
  <c r="E11" i="40" s="1"/>
  <c r="I6" i="40"/>
  <c r="I10" i="40" s="1"/>
  <c r="I11" i="40" s="1"/>
  <c r="AT7" i="40"/>
  <c r="BB6" i="39"/>
  <c r="AX6" i="39"/>
  <c r="AX14" i="39"/>
  <c r="AX7" i="39" s="1"/>
  <c r="BA10" i="39"/>
  <c r="AM10" i="39"/>
  <c r="BB10" i="39"/>
  <c r="AX10" i="39"/>
  <c r="AX11" i="39" s="1"/>
  <c r="AJ7" i="39"/>
  <c r="AN13" i="39"/>
  <c r="AI10" i="39"/>
  <c r="AI11" i="39" s="1"/>
  <c r="Y10" i="39"/>
  <c r="Z6" i="39"/>
  <c r="V6" i="39"/>
  <c r="Z7" i="39"/>
  <c r="Z8" i="39" s="1"/>
  <c r="Z9" i="39" s="1"/>
  <c r="U10" i="39"/>
  <c r="U11" i="39" s="1"/>
  <c r="AJ5" i="39"/>
  <c r="AN6" i="39"/>
  <c r="Z10" i="39"/>
  <c r="Z11" i="39" s="1"/>
  <c r="AI13" i="39"/>
  <c r="W10" i="39"/>
  <c r="W11" i="39" s="1"/>
  <c r="AN8" i="39"/>
  <c r="AN9" i="39" s="1"/>
  <c r="V10" i="39"/>
  <c r="V11" i="39" s="1"/>
  <c r="V8" i="39"/>
  <c r="V9" i="39" s="1"/>
  <c r="T6" i="39"/>
  <c r="T8" i="39"/>
  <c r="U13" i="39"/>
  <c r="V13" i="39"/>
  <c r="Z13" i="39"/>
  <c r="K7" i="39"/>
  <c r="G7" i="39"/>
  <c r="AU8" i="39"/>
  <c r="AU9" i="39" s="1"/>
  <c r="AY8" i="39"/>
  <c r="AY9" i="39" s="1"/>
  <c r="AV6" i="39"/>
  <c r="AV10" i="39" s="1"/>
  <c r="AU13" i="39"/>
  <c r="AY13" i="39"/>
  <c r="AF6" i="39"/>
  <c r="AF10" i="39" s="1"/>
  <c r="AF11" i="39" s="1"/>
  <c r="AI8" i="39"/>
  <c r="AI9" i="39" s="1"/>
  <c r="M5" i="39"/>
  <c r="AT5" i="39"/>
  <c r="AT13" i="39" s="1"/>
  <c r="G6" i="39"/>
  <c r="AZ6" i="39"/>
  <c r="AZ10" i="39" s="1"/>
  <c r="F8" i="39"/>
  <c r="F9" i="39" s="1"/>
  <c r="J8" i="39"/>
  <c r="AV8" i="39"/>
  <c r="C10" i="39"/>
  <c r="C11" i="39" s="1"/>
  <c r="C13" i="39"/>
  <c r="G13" i="39"/>
  <c r="K13" i="39"/>
  <c r="AP7" i="39"/>
  <c r="T10" i="39"/>
  <c r="AU10" i="39"/>
  <c r="AU11" i="39" s="1"/>
  <c r="AY10" i="39"/>
  <c r="AY11" i="39" s="1"/>
  <c r="K6" i="39"/>
  <c r="K10" i="39" s="1"/>
  <c r="K11" i="39" s="1"/>
  <c r="U8" i="39"/>
  <c r="U9" i="39" s="1"/>
  <c r="AW13" i="39"/>
  <c r="S8" i="39"/>
  <c r="S9" i="39" s="1"/>
  <c r="W8" i="39"/>
  <c r="W9" i="39" s="1"/>
  <c r="AW8" i="39"/>
  <c r="AW9" i="39" s="1"/>
  <c r="AN10" i="39"/>
  <c r="AN11" i="39" s="1"/>
  <c r="X8" i="39"/>
  <c r="AM8" i="39"/>
  <c r="Y8" i="39"/>
  <c r="AX13" i="39"/>
  <c r="BB13" i="39"/>
  <c r="R6" i="39"/>
  <c r="R10" i="39" s="1"/>
  <c r="R11" i="39" s="1"/>
  <c r="AB5" i="39"/>
  <c r="BD14" i="39"/>
  <c r="BD7" i="39" s="1"/>
  <c r="AT7" i="39"/>
  <c r="AX8" i="39"/>
  <c r="AX9" i="39" s="1"/>
  <c r="BB8" i="39"/>
  <c r="BB9" i="39" s="1"/>
  <c r="BA8" i="39"/>
  <c r="D6" i="39"/>
  <c r="D10" i="39" s="1"/>
  <c r="D11" i="39" s="1"/>
  <c r="H6" i="39"/>
  <c r="H10" i="39" s="1"/>
  <c r="H11" i="39" s="1"/>
  <c r="AB12" i="39"/>
  <c r="AB13" i="39" s="1"/>
  <c r="E6" i="39"/>
  <c r="E10" i="39" s="1"/>
  <c r="I6" i="39"/>
  <c r="I10" i="39" s="1"/>
  <c r="AH7" i="39"/>
  <c r="AH8" i="39" s="1"/>
  <c r="AL7" i="39"/>
  <c r="AL8" i="39" s="1"/>
  <c r="M12" i="39"/>
  <c r="M14" i="39"/>
  <c r="AG5" i="39"/>
  <c r="AK5" i="39"/>
  <c r="AK6" i="39" s="1"/>
  <c r="AK10" i="39" s="1"/>
  <c r="AK11" i="39" s="1"/>
  <c r="AN7" i="38"/>
  <c r="AX7" i="38"/>
  <c r="BA6" i="38"/>
  <c r="BB7" i="38"/>
  <c r="AW7" i="38"/>
  <c r="AW10" i="38" s="1"/>
  <c r="AW11" i="38" s="1"/>
  <c r="W6" i="38"/>
  <c r="Y10" i="38"/>
  <c r="Y11" i="38" s="1"/>
  <c r="Z6" i="38"/>
  <c r="V6" i="38"/>
  <c r="V10" i="38" s="1"/>
  <c r="S10" i="38"/>
  <c r="S11" i="38" s="1"/>
  <c r="AN6" i="38"/>
  <c r="AN10" i="38" s="1"/>
  <c r="AJ5" i="38"/>
  <c r="Z7" i="38"/>
  <c r="Z10" i="38" s="1"/>
  <c r="U13" i="38"/>
  <c r="Y13" i="38"/>
  <c r="G7" i="38"/>
  <c r="X6" i="38"/>
  <c r="X10" i="38" s="1"/>
  <c r="X11" i="38" s="1"/>
  <c r="W8" i="38"/>
  <c r="G6" i="38"/>
  <c r="G8" i="38" s="1"/>
  <c r="AX5" i="38"/>
  <c r="BA8" i="38"/>
  <c r="BA9" i="38" s="1"/>
  <c r="AZ6" i="38"/>
  <c r="AZ10" i="38" s="1"/>
  <c r="AZ11" i="38" s="1"/>
  <c r="AU13" i="38"/>
  <c r="M12" i="38"/>
  <c r="AF13" i="38"/>
  <c r="C7" i="38"/>
  <c r="C8" i="38" s="1"/>
  <c r="C9" i="38" s="1"/>
  <c r="F8" i="38"/>
  <c r="F9" i="38" s="1"/>
  <c r="J8" i="38"/>
  <c r="J9" i="38" s="1"/>
  <c r="R6" i="38"/>
  <c r="R10" i="38" s="1"/>
  <c r="R11" i="38" s="1"/>
  <c r="AB5" i="38"/>
  <c r="BD14" i="38"/>
  <c r="BD7" i="38" s="1"/>
  <c r="AT7" i="38"/>
  <c r="M5" i="38"/>
  <c r="AT5" i="38"/>
  <c r="AX6" i="38"/>
  <c r="AX10" i="38" s="1"/>
  <c r="BB6" i="38"/>
  <c r="W10" i="38"/>
  <c r="BA10" i="38"/>
  <c r="BA11" i="38" s="1"/>
  <c r="K6" i="38"/>
  <c r="U8" i="38"/>
  <c r="U9" i="38" s="1"/>
  <c r="AU8" i="38"/>
  <c r="AU9" i="38" s="1"/>
  <c r="G10" i="38"/>
  <c r="AW13" i="38"/>
  <c r="BA13" i="38"/>
  <c r="D8" i="38"/>
  <c r="D9" i="38" s="1"/>
  <c r="H8" i="38"/>
  <c r="R8" i="38"/>
  <c r="R9" i="38" s="1"/>
  <c r="Y8" i="38"/>
  <c r="Y9" i="38" s="1"/>
  <c r="AY8" i="38"/>
  <c r="R13" i="38"/>
  <c r="AL13" i="38"/>
  <c r="AW8" i="38"/>
  <c r="AW9" i="38" s="1"/>
  <c r="AV6" i="38"/>
  <c r="AV10" i="38" s="1"/>
  <c r="AV11" i="38" s="1"/>
  <c r="T8" i="38"/>
  <c r="T9" i="38" s="1"/>
  <c r="AF8" i="38"/>
  <c r="AF9" i="38" s="1"/>
  <c r="AN8" i="38"/>
  <c r="S13" i="38"/>
  <c r="S8" i="38"/>
  <c r="S9" i="38" s="1"/>
  <c r="AI5" i="38"/>
  <c r="AM5" i="38"/>
  <c r="AG7" i="38"/>
  <c r="AK7" i="38"/>
  <c r="AB12" i="38"/>
  <c r="AB7" i="38" s="1"/>
  <c r="C13" i="38"/>
  <c r="E6" i="38"/>
  <c r="E10" i="38" s="1"/>
  <c r="E11" i="38" s="1"/>
  <c r="I6" i="38"/>
  <c r="I10" i="38" s="1"/>
  <c r="I11" i="38" s="1"/>
  <c r="AH7" i="38"/>
  <c r="AH8" i="38" s="1"/>
  <c r="AH9" i="38" s="1"/>
  <c r="AL7" i="38"/>
  <c r="AL8" i="38" s="1"/>
  <c r="AL9" i="38" s="1"/>
  <c r="AH13" i="38"/>
  <c r="M14" i="38"/>
  <c r="AP14" i="38"/>
  <c r="AP7" i="38" s="1"/>
  <c r="AG5" i="38"/>
  <c r="AK5" i="38"/>
  <c r="AK6" i="38" s="1"/>
  <c r="BB6" i="37"/>
  <c r="AX6" i="37"/>
  <c r="AX7" i="37"/>
  <c r="AX8" i="37" s="1"/>
  <c r="AX9" i="37" s="1"/>
  <c r="BB14" i="37"/>
  <c r="BB7" i="37" s="1"/>
  <c r="BB8" i="37" s="1"/>
  <c r="BB9" i="37" s="1"/>
  <c r="AM10" i="37"/>
  <c r="AM11" i="37" s="1"/>
  <c r="AZ10" i="37"/>
  <c r="AZ11" i="37" s="1"/>
  <c r="AP14" i="37"/>
  <c r="AI10" i="37"/>
  <c r="AI11" i="37" s="1"/>
  <c r="BA10" i="37"/>
  <c r="BA11" i="37" s="1"/>
  <c r="AI7" i="37"/>
  <c r="AX10" i="37"/>
  <c r="AX11" i="37" s="1"/>
  <c r="AJ7" i="37"/>
  <c r="AF13" i="37"/>
  <c r="AN13" i="37"/>
  <c r="AN6" i="37"/>
  <c r="AN10" i="37" s="1"/>
  <c r="AN11" i="37" s="1"/>
  <c r="AJ6" i="37"/>
  <c r="AJ13" i="37"/>
  <c r="AB14" i="37"/>
  <c r="Y10" i="37"/>
  <c r="Y11" i="37" s="1"/>
  <c r="AJ8" i="37"/>
  <c r="AJ9" i="37" s="1"/>
  <c r="AI13" i="37"/>
  <c r="AM13" i="37"/>
  <c r="V7" i="37"/>
  <c r="Z7" i="37"/>
  <c r="Z8" i="37" s="1"/>
  <c r="Z9" i="37" s="1"/>
  <c r="Z6" i="37"/>
  <c r="Z10" i="37" s="1"/>
  <c r="Z11" i="37" s="1"/>
  <c r="V6" i="37"/>
  <c r="V10" i="37" s="1"/>
  <c r="V11" i="37" s="1"/>
  <c r="V8" i="37"/>
  <c r="V9" i="37" s="1"/>
  <c r="W13" i="37"/>
  <c r="T6" i="37"/>
  <c r="T10" i="37" s="1"/>
  <c r="T11" i="37" s="1"/>
  <c r="X8" i="37"/>
  <c r="X9" i="37" s="1"/>
  <c r="Y8" i="37"/>
  <c r="Y9" i="37" s="1"/>
  <c r="S8" i="37"/>
  <c r="S9" i="37" s="1"/>
  <c r="W8" i="37"/>
  <c r="W9" i="37" s="1"/>
  <c r="V13" i="37"/>
  <c r="U13" i="37"/>
  <c r="Y13" i="37"/>
  <c r="K7" i="37"/>
  <c r="G7" i="37"/>
  <c r="M12" i="37"/>
  <c r="AW13" i="37"/>
  <c r="BA13" i="37"/>
  <c r="AU8" i="37"/>
  <c r="AU9" i="37" s="1"/>
  <c r="F8" i="37"/>
  <c r="F9" i="37" s="1"/>
  <c r="J8" i="37"/>
  <c r="J9" i="37" s="1"/>
  <c r="C6" i="37"/>
  <c r="C10" i="37" s="1"/>
  <c r="C11" i="37" s="1"/>
  <c r="C7" i="37"/>
  <c r="C8" i="37"/>
  <c r="C9" i="37" s="1"/>
  <c r="S10" i="37"/>
  <c r="S11" i="37" s="1"/>
  <c r="AM8" i="37"/>
  <c r="AM9" i="37" s="1"/>
  <c r="S13" i="37"/>
  <c r="X10" i="37"/>
  <c r="X11" i="37" s="1"/>
  <c r="AV6" i="37"/>
  <c r="AV10" i="37" s="1"/>
  <c r="AV11" i="37" s="1"/>
  <c r="T8" i="37"/>
  <c r="T9" i="37" s="1"/>
  <c r="AI8" i="37"/>
  <c r="AI9" i="37" s="1"/>
  <c r="AN8" i="37"/>
  <c r="AN9" i="37" s="1"/>
  <c r="G13" i="37"/>
  <c r="K13" i="37"/>
  <c r="AP7" i="37"/>
  <c r="M5" i="37"/>
  <c r="M6" i="37" s="1"/>
  <c r="AT5" i="37"/>
  <c r="G6" i="37"/>
  <c r="AV8" i="37"/>
  <c r="AV9" i="37" s="1"/>
  <c r="AU10" i="37"/>
  <c r="AU11" i="37" s="1"/>
  <c r="AY10" i="37"/>
  <c r="AY11" i="37" s="1"/>
  <c r="W10" i="37"/>
  <c r="W11" i="37" s="1"/>
  <c r="AW10" i="37"/>
  <c r="AW11" i="37" s="1"/>
  <c r="K6" i="37"/>
  <c r="AJ10" i="37"/>
  <c r="AJ11" i="37" s="1"/>
  <c r="AF8" i="37"/>
  <c r="AF9" i="37" s="1"/>
  <c r="AZ8" i="37"/>
  <c r="AZ9" i="37" s="1"/>
  <c r="U8" i="37"/>
  <c r="U9" i="37" s="1"/>
  <c r="AL13" i="37"/>
  <c r="AT13" i="37"/>
  <c r="AX13" i="37"/>
  <c r="BB13" i="37"/>
  <c r="R6" i="37"/>
  <c r="R10" i="37" s="1"/>
  <c r="R11" i="37" s="1"/>
  <c r="AB5" i="37"/>
  <c r="BD14" i="37"/>
  <c r="BD7" i="37" s="1"/>
  <c r="AT7" i="37"/>
  <c r="BA8" i="37"/>
  <c r="BA9" i="37" s="1"/>
  <c r="D6" i="37"/>
  <c r="D10" i="37" s="1"/>
  <c r="D11" i="37" s="1"/>
  <c r="H6" i="37"/>
  <c r="H10" i="37" s="1"/>
  <c r="H11" i="37" s="1"/>
  <c r="AB12" i="37"/>
  <c r="AB13" i="37" s="1"/>
  <c r="C13" i="37"/>
  <c r="E6" i="37"/>
  <c r="E10" i="37" s="1"/>
  <c r="E11" i="37" s="1"/>
  <c r="I6" i="37"/>
  <c r="I10" i="37" s="1"/>
  <c r="I11" i="37" s="1"/>
  <c r="AH7" i="37"/>
  <c r="AH8" i="37" s="1"/>
  <c r="AH9" i="37" s="1"/>
  <c r="AL7" i="37"/>
  <c r="AL8" i="37" s="1"/>
  <c r="AL9" i="37" s="1"/>
  <c r="AH13" i="37"/>
  <c r="M14" i="37"/>
  <c r="M7" i="37" s="1"/>
  <c r="AG5" i="37"/>
  <c r="AK5" i="37"/>
  <c r="AK6" i="37" s="1"/>
  <c r="AK10" i="37" s="1"/>
  <c r="AK11" i="37" s="1"/>
  <c r="AX7" i="36"/>
  <c r="AX8" i="36" s="1"/>
  <c r="AX9" i="36" s="1"/>
  <c r="BB6" i="36"/>
  <c r="BB7" i="36"/>
  <c r="BA10" i="36"/>
  <c r="BA11" i="36" s="1"/>
  <c r="AM10" i="36"/>
  <c r="AM11" i="36" s="1"/>
  <c r="AW10" i="36"/>
  <c r="AW11" i="36" s="1"/>
  <c r="AI7" i="36"/>
  <c r="AI8" i="36" s="1"/>
  <c r="AI9" i="36" s="1"/>
  <c r="AN7" i="36"/>
  <c r="AJ6" i="36"/>
  <c r="AJ10" i="36" s="1"/>
  <c r="AJ11" i="36" s="1"/>
  <c r="AJ13" i="36"/>
  <c r="AN6" i="36"/>
  <c r="AN10" i="36" s="1"/>
  <c r="AI13" i="36"/>
  <c r="AM13" i="36"/>
  <c r="Z7" i="36"/>
  <c r="U6" i="36"/>
  <c r="U10" i="36" s="1"/>
  <c r="U11" i="36" s="1"/>
  <c r="Y8" i="36"/>
  <c r="Y9" i="36" s="1"/>
  <c r="X6" i="36"/>
  <c r="X10" i="36" s="1"/>
  <c r="X11" i="36" s="1"/>
  <c r="K7" i="36"/>
  <c r="K8" i="36" s="1"/>
  <c r="G7" i="36"/>
  <c r="J10" i="36"/>
  <c r="J11" i="36" s="1"/>
  <c r="K6" i="36"/>
  <c r="G13" i="36"/>
  <c r="BB8" i="36"/>
  <c r="AZ13" i="36"/>
  <c r="AX5" i="36"/>
  <c r="AX6" i="36" s="1"/>
  <c r="G6" i="36"/>
  <c r="G10" i="36" s="1"/>
  <c r="G11" i="36" s="1"/>
  <c r="AV6" i="36"/>
  <c r="C8" i="36"/>
  <c r="C9" i="36" s="1"/>
  <c r="AT13" i="36"/>
  <c r="AW8" i="36"/>
  <c r="AW9" i="36" s="1"/>
  <c r="AM8" i="36"/>
  <c r="AM9" i="36" s="1"/>
  <c r="D13" i="36"/>
  <c r="H13" i="36"/>
  <c r="S7" i="36"/>
  <c r="AG5" i="36"/>
  <c r="AB14" i="36"/>
  <c r="W7" i="36"/>
  <c r="W8" i="36" s="1"/>
  <c r="W9" i="36" s="1"/>
  <c r="AK5" i="36"/>
  <c r="M5" i="36"/>
  <c r="AI10" i="36"/>
  <c r="AI11" i="36" s="1"/>
  <c r="D6" i="36"/>
  <c r="D7" i="36"/>
  <c r="H7" i="36"/>
  <c r="H8" i="36" s="1"/>
  <c r="H9" i="36" s="1"/>
  <c r="AF8" i="36"/>
  <c r="AF9" i="36" s="1"/>
  <c r="AN8" i="36"/>
  <c r="AH13" i="36"/>
  <c r="AL13" i="36"/>
  <c r="AP12" i="36"/>
  <c r="AW13" i="36"/>
  <c r="BA13" i="36"/>
  <c r="R5" i="36"/>
  <c r="M14" i="36"/>
  <c r="V13" i="36"/>
  <c r="V6" i="36"/>
  <c r="Z6" i="36"/>
  <c r="W10" i="36"/>
  <c r="W11" i="36" s="1"/>
  <c r="BA8" i="36"/>
  <c r="BA9" i="36" s="1"/>
  <c r="S13" i="36"/>
  <c r="AB12" i="36"/>
  <c r="W13" i="36"/>
  <c r="AX13" i="36"/>
  <c r="S6" i="36"/>
  <c r="S10" i="36" s="1"/>
  <c r="S11" i="36" s="1"/>
  <c r="BD5" i="36"/>
  <c r="BD6" i="36" s="1"/>
  <c r="AT6" i="36"/>
  <c r="BB10" i="36"/>
  <c r="H6" i="36"/>
  <c r="F8" i="36"/>
  <c r="F9" i="36" s="1"/>
  <c r="J8" i="36"/>
  <c r="J9" i="36" s="1"/>
  <c r="T8" i="36"/>
  <c r="T9" i="36" s="1"/>
  <c r="AJ8" i="36"/>
  <c r="AJ9" i="36" s="1"/>
  <c r="M12" i="36"/>
  <c r="AU13" i="36"/>
  <c r="AY13" i="36"/>
  <c r="AV14" i="36"/>
  <c r="AV7" i="36" s="1"/>
  <c r="AH7" i="36"/>
  <c r="AH8" i="36" s="1"/>
  <c r="AH9" i="36" s="1"/>
  <c r="AZ14" i="36"/>
  <c r="AZ7" i="36" s="1"/>
  <c r="AZ8" i="36" s="1"/>
  <c r="AZ9" i="36" s="1"/>
  <c r="AL7" i="36"/>
  <c r="AL8" i="36" s="1"/>
  <c r="AL9" i="36" s="1"/>
  <c r="AP14" i="36"/>
  <c r="E6" i="36"/>
  <c r="E10" i="36" s="1"/>
  <c r="E11" i="36" s="1"/>
  <c r="I6" i="36"/>
  <c r="I10" i="36" s="1"/>
  <c r="I11" i="36" s="1"/>
  <c r="AT7" i="36"/>
  <c r="AU7" i="36"/>
  <c r="AU8" i="36" s="1"/>
  <c r="AU9" i="36" s="1"/>
  <c r="AY7" i="36"/>
  <c r="AY8" i="36" s="1"/>
  <c r="AY9" i="36" s="1"/>
  <c r="AU10" i="35"/>
  <c r="AU11" i="35" s="1"/>
  <c r="BB7" i="35"/>
  <c r="AX14" i="35"/>
  <c r="AX7" i="35" s="1"/>
  <c r="AN7" i="35"/>
  <c r="AJ7" i="35"/>
  <c r="AF10" i="35"/>
  <c r="AF11" i="35" s="1"/>
  <c r="X10" i="35"/>
  <c r="X11" i="35" s="1"/>
  <c r="Z6" i="35"/>
  <c r="V6" i="35"/>
  <c r="S10" i="35"/>
  <c r="S11" i="35" s="1"/>
  <c r="Z7" i="35"/>
  <c r="AJ6" i="35"/>
  <c r="AJ10" i="35" s="1"/>
  <c r="AN5" i="35"/>
  <c r="Y10" i="35"/>
  <c r="Y11" i="35" s="1"/>
  <c r="Z10" i="35"/>
  <c r="Z11" i="35" s="1"/>
  <c r="V10" i="35"/>
  <c r="J10" i="35"/>
  <c r="J11" i="35" s="1"/>
  <c r="Z8" i="35"/>
  <c r="Z9" i="35" s="1"/>
  <c r="U8" i="35"/>
  <c r="U9" i="35" s="1"/>
  <c r="U13" i="35"/>
  <c r="Y13" i="35"/>
  <c r="W8" i="35"/>
  <c r="W9" i="35" s="1"/>
  <c r="V8" i="35"/>
  <c r="K7" i="35"/>
  <c r="G7" i="35"/>
  <c r="D10" i="35"/>
  <c r="D11" i="35" s="1"/>
  <c r="H10" i="35"/>
  <c r="H11" i="35" s="1"/>
  <c r="G6" i="35"/>
  <c r="G8" i="35" s="1"/>
  <c r="AY8" i="35"/>
  <c r="AY9" i="35" s="1"/>
  <c r="AU13" i="35"/>
  <c r="AY13" i="35"/>
  <c r="BA8" i="35"/>
  <c r="BA9" i="35" s="1"/>
  <c r="AU8" i="35"/>
  <c r="AU9" i="35" s="1"/>
  <c r="AZ6" i="35"/>
  <c r="AZ10" i="35" s="1"/>
  <c r="AZ11" i="35" s="1"/>
  <c r="K13" i="35"/>
  <c r="AW13" i="35"/>
  <c r="BA13" i="35"/>
  <c r="F8" i="35"/>
  <c r="F9" i="35" s="1"/>
  <c r="J8" i="35"/>
  <c r="J9" i="35" s="1"/>
  <c r="M5" i="35"/>
  <c r="AT5" i="35"/>
  <c r="AX6" i="35"/>
  <c r="AX10" i="35" s="1"/>
  <c r="BB13" i="35"/>
  <c r="BB6" i="35"/>
  <c r="W10" i="35"/>
  <c r="W11" i="35" s="1"/>
  <c r="BA10" i="35"/>
  <c r="BA11" i="35" s="1"/>
  <c r="K6" i="35"/>
  <c r="X8" i="35"/>
  <c r="X9" i="35" s="1"/>
  <c r="AZ8" i="35"/>
  <c r="AZ9" i="35" s="1"/>
  <c r="G10" i="35"/>
  <c r="R13" i="35"/>
  <c r="Z13" i="35"/>
  <c r="AL13" i="35"/>
  <c r="AP7" i="35"/>
  <c r="S13" i="35"/>
  <c r="S8" i="35"/>
  <c r="S9" i="35" s="1"/>
  <c r="AW8" i="35"/>
  <c r="AW9" i="35" s="1"/>
  <c r="D8" i="35"/>
  <c r="D9" i="35" s="1"/>
  <c r="H8" i="35"/>
  <c r="H9" i="35" s="1"/>
  <c r="Y8" i="35"/>
  <c r="Y9" i="35" s="1"/>
  <c r="AV6" i="35"/>
  <c r="AV10" i="35" s="1"/>
  <c r="AV11" i="35" s="1"/>
  <c r="T8" i="35"/>
  <c r="T9" i="35" s="1"/>
  <c r="AF8" i="35"/>
  <c r="AF9" i="35" s="1"/>
  <c r="R6" i="35"/>
  <c r="R10" i="35" s="1"/>
  <c r="R11" i="35" s="1"/>
  <c r="AB5" i="35"/>
  <c r="BD14" i="35"/>
  <c r="BD7" i="35" s="1"/>
  <c r="AT7" i="35"/>
  <c r="AX8" i="35"/>
  <c r="AI5" i="35"/>
  <c r="AM5" i="35"/>
  <c r="AG7" i="35"/>
  <c r="AK7" i="35"/>
  <c r="AB12" i="35"/>
  <c r="AB13" i="35" s="1"/>
  <c r="E6" i="35"/>
  <c r="E10" i="35" s="1"/>
  <c r="E11" i="35" s="1"/>
  <c r="I6" i="35"/>
  <c r="I10" i="35" s="1"/>
  <c r="I11" i="35" s="1"/>
  <c r="AH7" i="35"/>
  <c r="AH8" i="35" s="1"/>
  <c r="AH9" i="35" s="1"/>
  <c r="AL7" i="35"/>
  <c r="AL8" i="35" s="1"/>
  <c r="AL9" i="35" s="1"/>
  <c r="M12" i="35"/>
  <c r="AH13" i="35"/>
  <c r="M14" i="35"/>
  <c r="AG5" i="35"/>
  <c r="AK5" i="35"/>
  <c r="AK6" i="35" s="1"/>
  <c r="AK10" i="35" s="1"/>
  <c r="AK11" i="35" s="1"/>
  <c r="AU8" i="34"/>
  <c r="AU9" i="34" s="1"/>
  <c r="AW8" i="34"/>
  <c r="AW9" i="34" s="1"/>
  <c r="AY8" i="34"/>
  <c r="AY9" i="34" s="1"/>
  <c r="BB7" i="34"/>
  <c r="AX7" i="34"/>
  <c r="BA10" i="34"/>
  <c r="BA11" i="34" s="1"/>
  <c r="AU10" i="34"/>
  <c r="AU11" i="34" s="1"/>
  <c r="AJ7" i="34"/>
  <c r="AN7" i="34"/>
  <c r="AN10" i="34" s="1"/>
  <c r="AF10" i="34"/>
  <c r="AF11" i="34" s="1"/>
  <c r="AN6" i="34"/>
  <c r="AJ13" i="34"/>
  <c r="AJ6" i="34"/>
  <c r="AJ10" i="34" s="1"/>
  <c r="AJ11" i="34" s="1"/>
  <c r="S10" i="34"/>
  <c r="S11" i="34" s="1"/>
  <c r="AB14" i="34"/>
  <c r="Z7" i="34"/>
  <c r="Z8" i="34" s="1"/>
  <c r="V7" i="34"/>
  <c r="U10" i="34"/>
  <c r="U11" i="34" s="1"/>
  <c r="Y6" i="34"/>
  <c r="Y10" i="34" s="1"/>
  <c r="Y11" i="34" s="1"/>
  <c r="T13" i="34"/>
  <c r="Z6" i="34"/>
  <c r="V6" i="34"/>
  <c r="V10" i="34" s="1"/>
  <c r="V11" i="34" s="1"/>
  <c r="J10" i="34"/>
  <c r="J11" i="34" s="1"/>
  <c r="U13" i="34"/>
  <c r="Y13" i="34"/>
  <c r="V13" i="34"/>
  <c r="K7" i="34"/>
  <c r="G7" i="34"/>
  <c r="M12" i="34"/>
  <c r="AU13" i="34"/>
  <c r="AY13" i="34"/>
  <c r="AF8" i="34"/>
  <c r="AF9" i="34" s="1"/>
  <c r="C6" i="34"/>
  <c r="C10" i="34" s="1"/>
  <c r="C11" i="34" s="1"/>
  <c r="C7" i="34"/>
  <c r="C8" i="34"/>
  <c r="C9" i="34" s="1"/>
  <c r="AW10" i="34"/>
  <c r="AW11" i="34" s="1"/>
  <c r="X6" i="34"/>
  <c r="X10" i="34" s="1"/>
  <c r="X11" i="34" s="1"/>
  <c r="AV6" i="34"/>
  <c r="AV10" i="34" s="1"/>
  <c r="AV11" i="34" s="1"/>
  <c r="G13" i="34"/>
  <c r="R6" i="34"/>
  <c r="R10" i="34" s="1"/>
  <c r="R11" i="34" s="1"/>
  <c r="AB5" i="34"/>
  <c r="BD14" i="34"/>
  <c r="BD7" i="34" s="1"/>
  <c r="AT7" i="34"/>
  <c r="G6" i="34"/>
  <c r="G10" i="34" s="1"/>
  <c r="G11" i="34" s="1"/>
  <c r="AZ6" i="34"/>
  <c r="AZ10" i="34" s="1"/>
  <c r="AZ11" i="34" s="1"/>
  <c r="F8" i="34"/>
  <c r="F9" i="34" s="1"/>
  <c r="J8" i="34"/>
  <c r="J9" i="34" s="1"/>
  <c r="V8" i="34"/>
  <c r="V9" i="34" s="1"/>
  <c r="AG13" i="34"/>
  <c r="AW13" i="34"/>
  <c r="BA13" i="34"/>
  <c r="M5" i="34"/>
  <c r="M6" i="34" s="1"/>
  <c r="AT5" i="34"/>
  <c r="AX13" i="34"/>
  <c r="AX6" i="34"/>
  <c r="AX10" i="34" s="1"/>
  <c r="AX11" i="34" s="1"/>
  <c r="BB6" i="34"/>
  <c r="BB10" i="34" s="1"/>
  <c r="K6" i="34"/>
  <c r="X8" i="34"/>
  <c r="X9" i="34" s="1"/>
  <c r="AH13" i="34"/>
  <c r="T6" i="34"/>
  <c r="T10" i="34" s="1"/>
  <c r="T11" i="34" s="1"/>
  <c r="D8" i="34"/>
  <c r="D9" i="34" s="1"/>
  <c r="H8" i="34"/>
  <c r="H9" i="34" s="1"/>
  <c r="R8" i="34"/>
  <c r="R9" i="34" s="1"/>
  <c r="Y8" i="34"/>
  <c r="Y9" i="34" s="1"/>
  <c r="S13" i="34"/>
  <c r="W13" i="34"/>
  <c r="S8" i="34"/>
  <c r="S9" i="34" s="1"/>
  <c r="W8" i="34"/>
  <c r="W9" i="34" s="1"/>
  <c r="BA8" i="34"/>
  <c r="BA9" i="34" s="1"/>
  <c r="C13" i="34"/>
  <c r="AI5" i="34"/>
  <c r="AM5" i="34"/>
  <c r="AG7" i="34"/>
  <c r="AK7" i="34"/>
  <c r="AB12" i="34"/>
  <c r="AP12" i="34"/>
  <c r="E6" i="34"/>
  <c r="E10" i="34" s="1"/>
  <c r="E11" i="34" s="1"/>
  <c r="I6" i="34"/>
  <c r="I10" i="34" s="1"/>
  <c r="I11" i="34" s="1"/>
  <c r="AH7" i="34"/>
  <c r="AH8" i="34" s="1"/>
  <c r="AH9" i="34" s="1"/>
  <c r="AL7" i="34"/>
  <c r="AL8" i="34" s="1"/>
  <c r="AL9" i="34" s="1"/>
  <c r="M14" i="34"/>
  <c r="M7" i="34" s="1"/>
  <c r="AP14" i="34"/>
  <c r="AG5" i="34"/>
  <c r="AK5" i="34"/>
  <c r="AK6" i="34" s="1"/>
  <c r="AK10" i="34" s="1"/>
  <c r="AK11" i="34" s="1"/>
  <c r="BB7" i="33"/>
  <c r="AX7" i="33"/>
  <c r="AY10" i="33"/>
  <c r="AY11" i="33" s="1"/>
  <c r="AM10" i="33"/>
  <c r="AM11" i="33" s="1"/>
  <c r="BA10" i="33"/>
  <c r="BA11" i="33" s="1"/>
  <c r="AU10" i="33"/>
  <c r="AU11" i="33" s="1"/>
  <c r="AN7" i="33"/>
  <c r="AJ7" i="33"/>
  <c r="AI10" i="33"/>
  <c r="AI11" i="33" s="1"/>
  <c r="V6" i="33"/>
  <c r="Z6" i="33"/>
  <c r="Z10" i="33" s="1"/>
  <c r="Z11" i="33" s="1"/>
  <c r="S10" i="33"/>
  <c r="S11" i="33" s="1"/>
  <c r="Y10" i="33"/>
  <c r="Y11" i="33" s="1"/>
  <c r="Z7" i="33"/>
  <c r="Z8" i="33" s="1"/>
  <c r="Z9" i="33" s="1"/>
  <c r="AJ13" i="33"/>
  <c r="AJ6" i="33"/>
  <c r="AJ10" i="33" s="1"/>
  <c r="AJ11" i="33" s="1"/>
  <c r="AI8" i="33"/>
  <c r="AI9" i="33" s="1"/>
  <c r="AN5" i="33"/>
  <c r="AM13" i="33"/>
  <c r="AB14" i="33"/>
  <c r="AM8" i="33"/>
  <c r="AM9" i="33" s="1"/>
  <c r="V10" i="33"/>
  <c r="V11" i="33" s="1"/>
  <c r="J10" i="33"/>
  <c r="J11" i="33" s="1"/>
  <c r="U13" i="33"/>
  <c r="Y13" i="33"/>
  <c r="F10" i="33"/>
  <c r="F11" i="33" s="1"/>
  <c r="X6" i="33"/>
  <c r="X10" i="33" s="1"/>
  <c r="X11" i="33" s="1"/>
  <c r="T8" i="33"/>
  <c r="T9" i="33" s="1"/>
  <c r="K7" i="33"/>
  <c r="G7" i="33"/>
  <c r="AV6" i="33"/>
  <c r="AV10" i="33" s="1"/>
  <c r="AV11" i="33" s="1"/>
  <c r="AU13" i="33"/>
  <c r="AY13" i="33"/>
  <c r="AF6" i="33"/>
  <c r="AF8" i="33" s="1"/>
  <c r="AF9" i="33" s="1"/>
  <c r="M5" i="33"/>
  <c r="AT5" i="33"/>
  <c r="AX13" i="33"/>
  <c r="AX6" i="33"/>
  <c r="AX10" i="33" s="1"/>
  <c r="AX11" i="33" s="1"/>
  <c r="BB13" i="33"/>
  <c r="BB6" i="33"/>
  <c r="BB10" i="33" s="1"/>
  <c r="K6" i="33"/>
  <c r="K10" i="33" s="1"/>
  <c r="K11" i="33" s="1"/>
  <c r="C13" i="33"/>
  <c r="G13" i="33"/>
  <c r="K13" i="33"/>
  <c r="BD14" i="33"/>
  <c r="BD7" i="33" s="1"/>
  <c r="AT7" i="33"/>
  <c r="T10" i="33"/>
  <c r="T11" i="33" s="1"/>
  <c r="AZ6" i="33"/>
  <c r="AZ10" i="33" s="1"/>
  <c r="AZ11" i="33" s="1"/>
  <c r="F8" i="33"/>
  <c r="F9" i="33" s="1"/>
  <c r="J8" i="33"/>
  <c r="J9" i="33" s="1"/>
  <c r="V8" i="33"/>
  <c r="V9" i="33" s="1"/>
  <c r="AV8" i="33"/>
  <c r="AV9" i="33" s="1"/>
  <c r="AW13" i="33"/>
  <c r="BA13" i="33"/>
  <c r="R6" i="33"/>
  <c r="R10" i="33" s="1"/>
  <c r="R11" i="33" s="1"/>
  <c r="AB5" i="33"/>
  <c r="C6" i="33"/>
  <c r="C10" i="33" s="1"/>
  <c r="C11" i="33" s="1"/>
  <c r="X8" i="33"/>
  <c r="X9" i="33" s="1"/>
  <c r="U8" i="33"/>
  <c r="U9" i="33" s="1"/>
  <c r="AU8" i="33"/>
  <c r="AU9" i="33" s="1"/>
  <c r="R13" i="33"/>
  <c r="V13" i="33"/>
  <c r="Z13" i="33"/>
  <c r="AL13" i="33"/>
  <c r="AW8" i="33"/>
  <c r="AW9" i="33" s="1"/>
  <c r="G6" i="33"/>
  <c r="AF10" i="33"/>
  <c r="AF11" i="33" s="1"/>
  <c r="D8" i="33"/>
  <c r="D9" i="33" s="1"/>
  <c r="H8" i="33"/>
  <c r="H9" i="33" s="1"/>
  <c r="R8" i="33"/>
  <c r="R9" i="33" s="1"/>
  <c r="Y8" i="33"/>
  <c r="Y9" i="33" s="1"/>
  <c r="AY8" i="33"/>
  <c r="AY9" i="33" s="1"/>
  <c r="S13" i="33"/>
  <c r="W13" i="33"/>
  <c r="S8" i="33"/>
  <c r="S9" i="33" s="1"/>
  <c r="W8" i="33"/>
  <c r="W9" i="33" s="1"/>
  <c r="BA8" i="33"/>
  <c r="BA9" i="33" s="1"/>
  <c r="AG7" i="33"/>
  <c r="AK7" i="33"/>
  <c r="AB12" i="33"/>
  <c r="AB7" i="33" s="1"/>
  <c r="E6" i="33"/>
  <c r="E10" i="33" s="1"/>
  <c r="E11" i="33" s="1"/>
  <c r="I6" i="33"/>
  <c r="I10" i="33" s="1"/>
  <c r="I11" i="33" s="1"/>
  <c r="AH7" i="33"/>
  <c r="AH8" i="33" s="1"/>
  <c r="AH9" i="33" s="1"/>
  <c r="AL7" i="33"/>
  <c r="AL8" i="33" s="1"/>
  <c r="AL9" i="33" s="1"/>
  <c r="M12" i="33"/>
  <c r="AH13" i="33"/>
  <c r="M14" i="33"/>
  <c r="AP14" i="33"/>
  <c r="AP7" i="33" s="1"/>
  <c r="AG5" i="33"/>
  <c r="AK5" i="33"/>
  <c r="AK6" i="33" s="1"/>
  <c r="AK10" i="33" s="1"/>
  <c r="AK11" i="33" s="1"/>
  <c r="AY10" i="32"/>
  <c r="AY11" i="32" s="1"/>
  <c r="BB7" i="32"/>
  <c r="AX7" i="32"/>
  <c r="AN7" i="32"/>
  <c r="AJ7" i="32"/>
  <c r="AJ6" i="32"/>
  <c r="AJ10" i="32" s="1"/>
  <c r="AJ11" i="32" s="1"/>
  <c r="AJ13" i="32"/>
  <c r="AN6" i="32"/>
  <c r="AN13" i="32"/>
  <c r="AH13" i="32"/>
  <c r="AL13" i="32"/>
  <c r="AM13" i="32"/>
  <c r="AN8" i="32"/>
  <c r="AN9" i="32" s="1"/>
  <c r="Z7" i="32"/>
  <c r="Z6" i="32"/>
  <c r="V6" i="32"/>
  <c r="V10" i="32" s="1"/>
  <c r="V11" i="32" s="1"/>
  <c r="U10" i="32"/>
  <c r="U11" i="32" s="1"/>
  <c r="U8" i="32"/>
  <c r="U9" i="32" s="1"/>
  <c r="J10" i="32"/>
  <c r="J11" i="32" s="1"/>
  <c r="U13" i="32"/>
  <c r="T6" i="32"/>
  <c r="T10" i="32" s="1"/>
  <c r="T11" i="32" s="1"/>
  <c r="Y8" i="32"/>
  <c r="Y9" i="32" s="1"/>
  <c r="V13" i="32"/>
  <c r="Z13" i="32"/>
  <c r="X13" i="32"/>
  <c r="D10" i="32"/>
  <c r="D11" i="32" s="1"/>
  <c r="M12" i="32"/>
  <c r="K6" i="32"/>
  <c r="AU10" i="32"/>
  <c r="AU11" i="32" s="1"/>
  <c r="AU8" i="32"/>
  <c r="AU9" i="32" s="1"/>
  <c r="AZ6" i="32"/>
  <c r="K13" i="32"/>
  <c r="D8" i="32"/>
  <c r="D9" i="32" s="1"/>
  <c r="AW8" i="32"/>
  <c r="AW9" i="32" s="1"/>
  <c r="AW13" i="32"/>
  <c r="AY8" i="32"/>
  <c r="AY9" i="32" s="1"/>
  <c r="AF6" i="32"/>
  <c r="AF8" i="32" s="1"/>
  <c r="AF9" i="32" s="1"/>
  <c r="M6" i="32"/>
  <c r="AW10" i="32"/>
  <c r="AW11" i="32" s="1"/>
  <c r="AX5" i="32"/>
  <c r="AX6" i="32" s="1"/>
  <c r="AX10" i="32" s="1"/>
  <c r="AX11" i="32" s="1"/>
  <c r="C13" i="32"/>
  <c r="R5" i="32"/>
  <c r="M14" i="32"/>
  <c r="M7" i="32" s="1"/>
  <c r="M10" i="32" s="1"/>
  <c r="M11" i="32" s="1"/>
  <c r="G6" i="32"/>
  <c r="W13" i="32"/>
  <c r="AX13" i="32"/>
  <c r="S6" i="32"/>
  <c r="AL6" i="32"/>
  <c r="AT5" i="32"/>
  <c r="AT13" i="32" s="1"/>
  <c r="BB5" i="32"/>
  <c r="BB6" i="32" s="1"/>
  <c r="BB10" i="32" s="1"/>
  <c r="H6" i="32"/>
  <c r="H10" i="32" s="1"/>
  <c r="H11" i="32" s="1"/>
  <c r="F8" i="32"/>
  <c r="F9" i="32" s="1"/>
  <c r="J8" i="32"/>
  <c r="J9" i="32" s="1"/>
  <c r="T8" i="32"/>
  <c r="T9" i="32" s="1"/>
  <c r="AJ8" i="32"/>
  <c r="AJ9" i="32" s="1"/>
  <c r="M13" i="32"/>
  <c r="AU13" i="32"/>
  <c r="AY13" i="32"/>
  <c r="AV13" i="32"/>
  <c r="AV14" i="32"/>
  <c r="AV7" i="32" s="1"/>
  <c r="AV8" i="32" s="1"/>
  <c r="AV9" i="32" s="1"/>
  <c r="AH7" i="32"/>
  <c r="AZ14" i="32"/>
  <c r="AZ7" i="32" s="1"/>
  <c r="AL7" i="32"/>
  <c r="AP14" i="32"/>
  <c r="AP7" i="32" s="1"/>
  <c r="AN10" i="32"/>
  <c r="AN11" i="32" s="1"/>
  <c r="R13" i="32"/>
  <c r="AP12" i="32"/>
  <c r="X8" i="32"/>
  <c r="X9" i="32" s="1"/>
  <c r="BA7" i="32"/>
  <c r="BA8" i="32" s="1"/>
  <c r="BA9" i="32" s="1"/>
  <c r="V8" i="32"/>
  <c r="V9" i="32" s="1"/>
  <c r="AI8" i="32"/>
  <c r="AI9" i="32" s="1"/>
  <c r="S13" i="32"/>
  <c r="AB12" i="32"/>
  <c r="AI13" i="32"/>
  <c r="AH6" i="32"/>
  <c r="C6" i="32"/>
  <c r="C7" i="32"/>
  <c r="C8" i="32" s="1"/>
  <c r="C9" i="32" s="1"/>
  <c r="G7" i="32"/>
  <c r="K7" i="32"/>
  <c r="K8" i="32" s="1"/>
  <c r="K9" i="32" s="1"/>
  <c r="Z8" i="32"/>
  <c r="Z9" i="32" s="1"/>
  <c r="AM8" i="32"/>
  <c r="AM9" i="32" s="1"/>
  <c r="D13" i="32"/>
  <c r="H13" i="32"/>
  <c r="S7" i="32"/>
  <c r="AG5" i="32"/>
  <c r="AB14" i="32"/>
  <c r="W7" i="32"/>
  <c r="W8" i="32" s="1"/>
  <c r="W9" i="32" s="1"/>
  <c r="AK5" i="32"/>
  <c r="BB8" i="32"/>
  <c r="BB9" i="32" s="1"/>
  <c r="E6" i="32"/>
  <c r="E10" i="32" s="1"/>
  <c r="E11" i="32" s="1"/>
  <c r="I6" i="32"/>
  <c r="I10" i="32" s="1"/>
  <c r="I11" i="32" s="1"/>
  <c r="AT7" i="32"/>
  <c r="BB6" i="31"/>
  <c r="AX6" i="31"/>
  <c r="AX14" i="31"/>
  <c r="AX7" i="31" s="1"/>
  <c r="AP14" i="31"/>
  <c r="BA10" i="31"/>
  <c r="BA11" i="31" s="1"/>
  <c r="BB10" i="31"/>
  <c r="AX10" i="31"/>
  <c r="AX11" i="31" s="1"/>
  <c r="AJ5" i="31"/>
  <c r="AN6" i="31"/>
  <c r="AN8" i="31" s="1"/>
  <c r="AN9" i="31" s="1"/>
  <c r="AI13" i="31"/>
  <c r="AM13" i="31"/>
  <c r="V7" i="31"/>
  <c r="U10" i="31"/>
  <c r="U11" i="31" s="1"/>
  <c r="Z6" i="31"/>
  <c r="Z10" i="31" s="1"/>
  <c r="Z11" i="31" s="1"/>
  <c r="V6" i="31"/>
  <c r="J10" i="31"/>
  <c r="J11" i="31" s="1"/>
  <c r="T8" i="31"/>
  <c r="T9" i="31" s="1"/>
  <c r="U13" i="31"/>
  <c r="Y13" i="31"/>
  <c r="T13" i="31"/>
  <c r="Z8" i="31"/>
  <c r="Z9" i="31" s="1"/>
  <c r="V13" i="31"/>
  <c r="Z13" i="31"/>
  <c r="K7" i="31"/>
  <c r="G7" i="31"/>
  <c r="AV6" i="31"/>
  <c r="AV10" i="31" s="1"/>
  <c r="AV11" i="31" s="1"/>
  <c r="AU8" i="31"/>
  <c r="AU9" i="31" s="1"/>
  <c r="AY8" i="31"/>
  <c r="AY9" i="31" s="1"/>
  <c r="AU13" i="31"/>
  <c r="AY13" i="31"/>
  <c r="C6" i="31"/>
  <c r="C10" i="31" s="1"/>
  <c r="C11" i="31" s="1"/>
  <c r="AF6" i="31"/>
  <c r="AF10" i="31" s="1"/>
  <c r="AF11" i="31" s="1"/>
  <c r="AI8" i="31"/>
  <c r="AI9" i="31" s="1"/>
  <c r="M5" i="31"/>
  <c r="AT5" i="31"/>
  <c r="G6" i="31"/>
  <c r="AZ6" i="31"/>
  <c r="AZ10" i="31" s="1"/>
  <c r="AZ11" i="31" s="1"/>
  <c r="F8" i="31"/>
  <c r="F9" i="31" s="1"/>
  <c r="J8" i="31"/>
  <c r="J9" i="31" s="1"/>
  <c r="AV8" i="31"/>
  <c r="AV9" i="31" s="1"/>
  <c r="C13" i="31"/>
  <c r="G13" i="31"/>
  <c r="K13" i="31"/>
  <c r="AP7" i="31"/>
  <c r="AU10" i="31"/>
  <c r="AU11" i="31" s="1"/>
  <c r="AY10" i="31"/>
  <c r="AY11" i="31" s="1"/>
  <c r="K6" i="31"/>
  <c r="K10" i="31" s="1"/>
  <c r="K11" i="31" s="1"/>
  <c r="V8" i="31"/>
  <c r="V9" i="31" s="1"/>
  <c r="AF8" i="31"/>
  <c r="AF9" i="31" s="1"/>
  <c r="U8" i="31"/>
  <c r="U9" i="31" s="1"/>
  <c r="AW13" i="31"/>
  <c r="BA13" i="31"/>
  <c r="S8" i="31"/>
  <c r="S9" i="31" s="1"/>
  <c r="W8" i="31"/>
  <c r="W9" i="31" s="1"/>
  <c r="AW8" i="31"/>
  <c r="AW9" i="31" s="1"/>
  <c r="T10" i="31"/>
  <c r="T11" i="31" s="1"/>
  <c r="AN10" i="31"/>
  <c r="AN11" i="31" s="1"/>
  <c r="R8" i="31"/>
  <c r="R9" i="31" s="1"/>
  <c r="X8" i="31"/>
  <c r="X9" i="31" s="1"/>
  <c r="AM8" i="31"/>
  <c r="AM9" i="31" s="1"/>
  <c r="C8" i="31"/>
  <c r="C9" i="31" s="1"/>
  <c r="Y8" i="31"/>
  <c r="Y9" i="31" s="1"/>
  <c r="AL13" i="31"/>
  <c r="AT13" i="31"/>
  <c r="AX13" i="31"/>
  <c r="BB13" i="31"/>
  <c r="R6" i="31"/>
  <c r="R10" i="31" s="1"/>
  <c r="R11" i="31" s="1"/>
  <c r="AB5" i="31"/>
  <c r="BD14" i="31"/>
  <c r="BD7" i="31" s="1"/>
  <c r="AT7" i="31"/>
  <c r="AX8" i="31"/>
  <c r="AX9" i="31" s="1"/>
  <c r="BB8" i="31"/>
  <c r="BB9" i="31" s="1"/>
  <c r="BA8" i="31"/>
  <c r="BA9" i="31" s="1"/>
  <c r="D6" i="31"/>
  <c r="D10" i="31" s="1"/>
  <c r="D11" i="31" s="1"/>
  <c r="H6" i="31"/>
  <c r="H10" i="31" s="1"/>
  <c r="H11" i="31" s="1"/>
  <c r="AB12" i="31"/>
  <c r="AB13" i="31" s="1"/>
  <c r="E6" i="31"/>
  <c r="E10" i="31" s="1"/>
  <c r="E11" i="31" s="1"/>
  <c r="I6" i="31"/>
  <c r="I10" i="31" s="1"/>
  <c r="I11" i="31" s="1"/>
  <c r="AH7" i="31"/>
  <c r="AH8" i="31" s="1"/>
  <c r="AH9" i="31" s="1"/>
  <c r="AL7" i="31"/>
  <c r="AL8" i="31" s="1"/>
  <c r="AL9" i="31" s="1"/>
  <c r="M12" i="31"/>
  <c r="AH13" i="31"/>
  <c r="M14" i="31"/>
  <c r="AG5" i="31"/>
  <c r="AK5" i="31"/>
  <c r="AK6" i="31" s="1"/>
  <c r="AK10" i="31" s="1"/>
  <c r="AK11" i="31" s="1"/>
  <c r="AJ5" i="30"/>
  <c r="AJ6" i="30"/>
  <c r="V7" i="30"/>
  <c r="V8" i="30" s="1"/>
  <c r="W10" i="30"/>
  <c r="W11" i="30" s="1"/>
  <c r="S10" i="30"/>
  <c r="S11" i="30" s="1"/>
  <c r="X8" i="30"/>
  <c r="X9" i="30" s="1"/>
  <c r="Z6" i="30"/>
  <c r="Z10" i="30" s="1"/>
  <c r="V6" i="30"/>
  <c r="U13" i="30"/>
  <c r="Y13" i="30"/>
  <c r="T6" i="30"/>
  <c r="T10" i="30" s="1"/>
  <c r="T11" i="30" s="1"/>
  <c r="K7" i="30"/>
  <c r="G7" i="30"/>
  <c r="H10" i="30"/>
  <c r="H11" i="30" s="1"/>
  <c r="F7" i="30"/>
  <c r="F8" i="30" s="1"/>
  <c r="F9" i="30" s="1"/>
  <c r="J7" i="30"/>
  <c r="J10" i="30"/>
  <c r="J11" i="30" s="1"/>
  <c r="D10" i="30"/>
  <c r="D11" i="30" s="1"/>
  <c r="G6" i="30"/>
  <c r="G10" i="30" s="1"/>
  <c r="AY13" i="30"/>
  <c r="G8" i="30"/>
  <c r="AX5" i="30"/>
  <c r="AZ6" i="30"/>
  <c r="AZ10" i="30" s="1"/>
  <c r="AZ11" i="30" s="1"/>
  <c r="AF6" i="30"/>
  <c r="AJ7" i="30"/>
  <c r="AJ10" i="30" s="1"/>
  <c r="AN7" i="30"/>
  <c r="AF13" i="30"/>
  <c r="AP12" i="30"/>
  <c r="AN10" i="30"/>
  <c r="AF7" i="30"/>
  <c r="AF10" i="30"/>
  <c r="AF11" i="30" s="1"/>
  <c r="AX7" i="30"/>
  <c r="BB7" i="30"/>
  <c r="BB8" i="30" s="1"/>
  <c r="R6" i="30"/>
  <c r="R10" i="30" s="1"/>
  <c r="R11" i="30" s="1"/>
  <c r="AB5" i="30"/>
  <c r="M5" i="30"/>
  <c r="M6" i="30" s="1"/>
  <c r="AT5" i="30"/>
  <c r="AX6" i="30"/>
  <c r="BB6" i="30"/>
  <c r="K6" i="30"/>
  <c r="AJ8" i="30"/>
  <c r="AZ8" i="30"/>
  <c r="AZ9" i="30" s="1"/>
  <c r="U8" i="30"/>
  <c r="U9" i="30" s="1"/>
  <c r="AU8" i="30"/>
  <c r="AU9" i="30" s="1"/>
  <c r="AW13" i="30"/>
  <c r="BA13" i="30"/>
  <c r="BD14" i="30"/>
  <c r="BD7" i="30" s="1"/>
  <c r="AT7" i="30"/>
  <c r="D8" i="30"/>
  <c r="D9" i="30" s="1"/>
  <c r="H8" i="30"/>
  <c r="H9" i="30" s="1"/>
  <c r="R8" i="30"/>
  <c r="R9" i="30" s="1"/>
  <c r="Y8" i="30"/>
  <c r="Y9" i="30" s="1"/>
  <c r="AY8" i="30"/>
  <c r="AY9" i="30" s="1"/>
  <c r="R13" i="30"/>
  <c r="AL13" i="30"/>
  <c r="AW8" i="30"/>
  <c r="AW9" i="30" s="1"/>
  <c r="J8" i="30"/>
  <c r="J9" i="30" s="1"/>
  <c r="C6" i="30"/>
  <c r="AV6" i="30"/>
  <c r="AV10" i="30" s="1"/>
  <c r="AV11" i="30" s="1"/>
  <c r="T8" i="30"/>
  <c r="T9" i="30" s="1"/>
  <c r="AF8" i="30"/>
  <c r="AF9" i="30" s="1"/>
  <c r="AN8" i="30"/>
  <c r="S13" i="30"/>
  <c r="W13" i="30"/>
  <c r="S8" i="30"/>
  <c r="S9" i="30" s="1"/>
  <c r="W8" i="30"/>
  <c r="W9" i="30" s="1"/>
  <c r="BA8" i="30"/>
  <c r="BA9" i="30" s="1"/>
  <c r="AI5" i="30"/>
  <c r="AM5" i="30"/>
  <c r="AG7" i="30"/>
  <c r="AK7" i="30"/>
  <c r="AB12" i="30"/>
  <c r="C13" i="30"/>
  <c r="AP14" i="30"/>
  <c r="E6" i="30"/>
  <c r="E10" i="30" s="1"/>
  <c r="E11" i="30" s="1"/>
  <c r="I6" i="30"/>
  <c r="I10" i="30" s="1"/>
  <c r="I11" i="30" s="1"/>
  <c r="AH7" i="30"/>
  <c r="AH8" i="30" s="1"/>
  <c r="AH9" i="30" s="1"/>
  <c r="AL7" i="30"/>
  <c r="AL8" i="30" s="1"/>
  <c r="AL9" i="30" s="1"/>
  <c r="AH13" i="30"/>
  <c r="M14" i="30"/>
  <c r="M7" i="30" s="1"/>
  <c r="AG5" i="30"/>
  <c r="AK5" i="30"/>
  <c r="AK6" i="30" s="1"/>
  <c r="AK10" i="30" s="1"/>
  <c r="AK11" i="30" s="1"/>
  <c r="AX6" i="29"/>
  <c r="BB7" i="29"/>
  <c r="AI10" i="29"/>
  <c r="AI11" i="29" s="1"/>
  <c r="AJ6" i="29"/>
  <c r="AN7" i="29"/>
  <c r="AJ7" i="29"/>
  <c r="AJ10" i="29" s="1"/>
  <c r="AJ11" i="29" s="1"/>
  <c r="AM10" i="29"/>
  <c r="AM11" i="29" s="1"/>
  <c r="AX14" i="29"/>
  <c r="AX7" i="29" s="1"/>
  <c r="AX10" i="29" s="1"/>
  <c r="AX11" i="29" s="1"/>
  <c r="AN6" i="29"/>
  <c r="AN8" i="29" s="1"/>
  <c r="AN9" i="29" s="1"/>
  <c r="AN13" i="29"/>
  <c r="AJ13" i="29"/>
  <c r="S10" i="29"/>
  <c r="S11" i="29" s="1"/>
  <c r="V7" i="29"/>
  <c r="AH13" i="29"/>
  <c r="AL13" i="29"/>
  <c r="Z7" i="29"/>
  <c r="Y10" i="29"/>
  <c r="Y11" i="29" s="1"/>
  <c r="V6" i="29"/>
  <c r="V10" i="29" s="1"/>
  <c r="V11" i="29" s="1"/>
  <c r="U10" i="29"/>
  <c r="U11" i="29" s="1"/>
  <c r="Z6" i="29"/>
  <c r="Z10" i="29" s="1"/>
  <c r="Z11" i="29" s="1"/>
  <c r="X10" i="29"/>
  <c r="X11" i="29" s="1"/>
  <c r="AF5" i="29"/>
  <c r="AF6" i="29" s="1"/>
  <c r="Z13" i="29"/>
  <c r="T8" i="29"/>
  <c r="T9" i="29" s="1"/>
  <c r="S13" i="29"/>
  <c r="T13" i="29"/>
  <c r="V13" i="29"/>
  <c r="Z8" i="29"/>
  <c r="Z9" i="29" s="1"/>
  <c r="X13" i="29"/>
  <c r="U13" i="29"/>
  <c r="Y13" i="29"/>
  <c r="K7" i="29"/>
  <c r="G7" i="29"/>
  <c r="J10" i="29"/>
  <c r="J11" i="29" s="1"/>
  <c r="F10" i="29"/>
  <c r="F11" i="29" s="1"/>
  <c r="F8" i="29"/>
  <c r="F9" i="29" s="1"/>
  <c r="J8" i="29"/>
  <c r="J9" i="29" s="1"/>
  <c r="F13" i="29"/>
  <c r="AZ6" i="29"/>
  <c r="AZ10" i="29" s="1"/>
  <c r="AZ11" i="29" s="1"/>
  <c r="AY8" i="29"/>
  <c r="AY9" i="29" s="1"/>
  <c r="C7" i="29"/>
  <c r="AF7" i="29"/>
  <c r="AF8" i="29" s="1"/>
  <c r="AF9" i="29" s="1"/>
  <c r="AF13" i="29"/>
  <c r="BB10" i="29"/>
  <c r="M5" i="29"/>
  <c r="AT5" i="29"/>
  <c r="G6" i="29"/>
  <c r="G10" i="29" s="1"/>
  <c r="G11" i="29" s="1"/>
  <c r="AX13" i="29"/>
  <c r="R6" i="29"/>
  <c r="R10" i="29" s="1"/>
  <c r="R11" i="29" s="1"/>
  <c r="AB5" i="29"/>
  <c r="K6" i="29"/>
  <c r="V8" i="29"/>
  <c r="V9" i="29" s="1"/>
  <c r="U8" i="29"/>
  <c r="U9" i="29" s="1"/>
  <c r="AU8" i="29"/>
  <c r="AU9" i="29" s="1"/>
  <c r="W13" i="29"/>
  <c r="AU13" i="29"/>
  <c r="AY13" i="29"/>
  <c r="AN10" i="29"/>
  <c r="AN11" i="29" s="1"/>
  <c r="R8" i="29"/>
  <c r="R9" i="29" s="1"/>
  <c r="X8" i="29"/>
  <c r="X9" i="29" s="1"/>
  <c r="AM8" i="29"/>
  <c r="AM9" i="29" s="1"/>
  <c r="Y8" i="29"/>
  <c r="Y9" i="29" s="1"/>
  <c r="C13" i="29"/>
  <c r="G13" i="29"/>
  <c r="K13" i="29"/>
  <c r="AW8" i="29"/>
  <c r="AW9" i="29" s="1"/>
  <c r="BB13" i="29"/>
  <c r="BD14" i="29"/>
  <c r="BD7" i="29" s="1"/>
  <c r="AT7" i="29"/>
  <c r="BB8" i="29"/>
  <c r="BB9" i="29" s="1"/>
  <c r="C6" i="29"/>
  <c r="C10" i="29" s="1"/>
  <c r="C11" i="29" s="1"/>
  <c r="AV6" i="29"/>
  <c r="AV10" i="29" s="1"/>
  <c r="AV11" i="29" s="1"/>
  <c r="AI8" i="29"/>
  <c r="AI9" i="29" s="1"/>
  <c r="AG13" i="29"/>
  <c r="AW13" i="29"/>
  <c r="BA13" i="29"/>
  <c r="S8" i="29"/>
  <c r="S9" i="29" s="1"/>
  <c r="W8" i="29"/>
  <c r="W9" i="29" s="1"/>
  <c r="BA8" i="29"/>
  <c r="BA9" i="29" s="1"/>
  <c r="AP12" i="29"/>
  <c r="D6" i="29"/>
  <c r="D10" i="29" s="1"/>
  <c r="D11" i="29" s="1"/>
  <c r="H6" i="29"/>
  <c r="H10" i="29" s="1"/>
  <c r="H11" i="29" s="1"/>
  <c r="AB12" i="29"/>
  <c r="AB7" i="29" s="1"/>
  <c r="E6" i="29"/>
  <c r="E10" i="29" s="1"/>
  <c r="E11" i="29" s="1"/>
  <c r="I6" i="29"/>
  <c r="I10" i="29" s="1"/>
  <c r="I11" i="29" s="1"/>
  <c r="AH7" i="29"/>
  <c r="AH8" i="29" s="1"/>
  <c r="AH9" i="29" s="1"/>
  <c r="AL7" i="29"/>
  <c r="AL8" i="29" s="1"/>
  <c r="AL9" i="29" s="1"/>
  <c r="M12" i="29"/>
  <c r="M13" i="29" s="1"/>
  <c r="M14" i="29"/>
  <c r="AP14" i="29"/>
  <c r="AG5" i="29"/>
  <c r="AK5" i="29"/>
  <c r="AK6" i="29" s="1"/>
  <c r="AK10" i="29" s="1"/>
  <c r="AK11" i="29" s="1"/>
  <c r="AY7" i="28"/>
  <c r="AY10" i="28"/>
  <c r="AY11" i="28" s="1"/>
  <c r="BB6" i="28"/>
  <c r="BB7" i="28"/>
  <c r="BB8" i="28" s="1"/>
  <c r="BB9" i="28" s="1"/>
  <c r="AX7" i="28"/>
  <c r="AI10" i="28"/>
  <c r="AI11" i="28" s="1"/>
  <c r="AJ7" i="28"/>
  <c r="Y10" i="28"/>
  <c r="Y11" i="28" s="1"/>
  <c r="Z6" i="28"/>
  <c r="V6" i="28"/>
  <c r="AJ13" i="28"/>
  <c r="AJ6" i="28"/>
  <c r="AJ10" i="28" s="1"/>
  <c r="AJ11" i="28" s="1"/>
  <c r="AN13" i="28"/>
  <c r="AN6" i="28"/>
  <c r="AN10" i="28" s="1"/>
  <c r="AN11" i="28" s="1"/>
  <c r="AI8" i="28"/>
  <c r="AI9" i="28" s="1"/>
  <c r="AH13" i="28"/>
  <c r="AL13" i="28"/>
  <c r="U10" i="28"/>
  <c r="U11" i="28" s="1"/>
  <c r="U8" i="28"/>
  <c r="U9" i="28" s="1"/>
  <c r="Y8" i="28"/>
  <c r="Y9" i="28" s="1"/>
  <c r="T6" i="28"/>
  <c r="T10" i="28" s="1"/>
  <c r="T11" i="28" s="1"/>
  <c r="U13" i="28"/>
  <c r="V13" i="28"/>
  <c r="Z13" i="28"/>
  <c r="K6" i="28"/>
  <c r="G6" i="28"/>
  <c r="J8" i="28"/>
  <c r="J9" i="28" s="1"/>
  <c r="AW13" i="28"/>
  <c r="F8" i="28"/>
  <c r="F9" i="28" s="1"/>
  <c r="AW8" i="28"/>
  <c r="AW9" i="28" s="1"/>
  <c r="AX5" i="28"/>
  <c r="AX6" i="28" s="1"/>
  <c r="AX10" i="28" s="1"/>
  <c r="AX11" i="28" s="1"/>
  <c r="K13" i="28"/>
  <c r="AZ6" i="28"/>
  <c r="C13" i="28"/>
  <c r="AF6" i="28"/>
  <c r="AF10" i="28" s="1"/>
  <c r="AF11" i="28" s="1"/>
  <c r="AW10" i="28"/>
  <c r="AW11" i="28" s="1"/>
  <c r="BA13" i="28"/>
  <c r="AL6" i="28"/>
  <c r="BD5" i="28"/>
  <c r="BD6" i="28" s="1"/>
  <c r="AT6" i="28"/>
  <c r="H6" i="28"/>
  <c r="BA7" i="28"/>
  <c r="BA8" i="28" s="1"/>
  <c r="BA9" i="28" s="1"/>
  <c r="S13" i="28"/>
  <c r="AB12" i="28"/>
  <c r="W13" i="28"/>
  <c r="AI13" i="28"/>
  <c r="AM13" i="28"/>
  <c r="AT13" i="28"/>
  <c r="AX13" i="28"/>
  <c r="BB13" i="28"/>
  <c r="G13" i="28"/>
  <c r="X13" i="28"/>
  <c r="AP12" i="28"/>
  <c r="R5" i="28"/>
  <c r="M14" i="28"/>
  <c r="M7" i="28" s="1"/>
  <c r="AH6" i="28"/>
  <c r="AV6" i="28"/>
  <c r="C7" i="28"/>
  <c r="C8" i="28" s="1"/>
  <c r="C9" i="28" s="1"/>
  <c r="G7" i="28"/>
  <c r="G8" i="28" s="1"/>
  <c r="G9" i="28" s="1"/>
  <c r="K7" i="28"/>
  <c r="K8" i="28" s="1"/>
  <c r="K9" i="28" s="1"/>
  <c r="X8" i="28"/>
  <c r="X9" i="28" s="1"/>
  <c r="AJ8" i="28"/>
  <c r="AJ9" i="28" s="1"/>
  <c r="AY8" i="28"/>
  <c r="AY9" i="28" s="1"/>
  <c r="AU13" i="28"/>
  <c r="AY13" i="28"/>
  <c r="AV14" i="28"/>
  <c r="AV7" i="28" s="1"/>
  <c r="AH7" i="28"/>
  <c r="AH8" i="28" s="1"/>
  <c r="AH9" i="28" s="1"/>
  <c r="AZ14" i="28"/>
  <c r="AZ7" i="28" s="1"/>
  <c r="AZ8" i="28" s="1"/>
  <c r="AZ9" i="28" s="1"/>
  <c r="AL7" i="28"/>
  <c r="AL8" i="28" s="1"/>
  <c r="AL9" i="28" s="1"/>
  <c r="AP14" i="28"/>
  <c r="AU8" i="28"/>
  <c r="AU9" i="28" s="1"/>
  <c r="M5" i="28"/>
  <c r="M6" i="28" s="1"/>
  <c r="M10" i="28" s="1"/>
  <c r="M11" i="28" s="1"/>
  <c r="D6" i="28"/>
  <c r="D10" i="28" s="1"/>
  <c r="D11" i="28" s="1"/>
  <c r="AM8" i="28"/>
  <c r="AM9" i="28" s="1"/>
  <c r="D13" i="28"/>
  <c r="H13" i="28"/>
  <c r="S7" i="28"/>
  <c r="S8" i="28" s="1"/>
  <c r="S9" i="28" s="1"/>
  <c r="AG5" i="28"/>
  <c r="AB14" i="28"/>
  <c r="AB7" i="28" s="1"/>
  <c r="W7" i="28"/>
  <c r="W8" i="28" s="1"/>
  <c r="W9" i="28" s="1"/>
  <c r="AK5" i="28"/>
  <c r="BD14" i="28"/>
  <c r="BD7" i="28" s="1"/>
  <c r="E6" i="28"/>
  <c r="E10" i="28" s="1"/>
  <c r="E11" i="28" s="1"/>
  <c r="I6" i="28"/>
  <c r="I10" i="28" s="1"/>
  <c r="I11" i="28" s="1"/>
  <c r="R7" i="28"/>
  <c r="V7" i="28"/>
  <c r="Z7" i="28"/>
  <c r="Z8" i="28" s="1"/>
  <c r="Z9" i="28" s="1"/>
  <c r="AT7" i="28"/>
  <c r="AP14" i="27"/>
  <c r="AN7" i="27"/>
  <c r="AH6" i="27"/>
  <c r="AU8" i="27"/>
  <c r="AU9" i="27" s="1"/>
  <c r="BB6" i="27"/>
  <c r="AX7" i="27"/>
  <c r="AT14" i="27"/>
  <c r="BD14" i="27" s="1"/>
  <c r="BD7" i="27" s="1"/>
  <c r="AF7" i="27"/>
  <c r="W6" i="27"/>
  <c r="W10" i="27" s="1"/>
  <c r="W11" i="27" s="1"/>
  <c r="Z6" i="27"/>
  <c r="X7" i="27"/>
  <c r="V6" i="27"/>
  <c r="V10" i="27" s="1"/>
  <c r="V11" i="27" s="1"/>
  <c r="T10" i="27"/>
  <c r="T11" i="27" s="1"/>
  <c r="Z7" i="27"/>
  <c r="V7" i="27"/>
  <c r="S10" i="27"/>
  <c r="S11" i="27" s="1"/>
  <c r="AL5" i="27"/>
  <c r="AL6" i="27" s="1"/>
  <c r="X10" i="27"/>
  <c r="X11" i="27" s="1"/>
  <c r="AB14" i="27"/>
  <c r="AN5" i="27"/>
  <c r="AJ5" i="27"/>
  <c r="Z10" i="27"/>
  <c r="Z11" i="27" s="1"/>
  <c r="V8" i="27"/>
  <c r="V9" i="27" s="1"/>
  <c r="Y8" i="27"/>
  <c r="Y9" i="27" s="1"/>
  <c r="D10" i="27"/>
  <c r="D11" i="27" s="1"/>
  <c r="T8" i="27"/>
  <c r="T9" i="27" s="1"/>
  <c r="U13" i="27"/>
  <c r="Y13" i="27"/>
  <c r="K7" i="27"/>
  <c r="G7" i="27"/>
  <c r="J10" i="27"/>
  <c r="J11" i="27" s="1"/>
  <c r="F10" i="27"/>
  <c r="F11" i="27" s="1"/>
  <c r="G6" i="27"/>
  <c r="AX5" i="27"/>
  <c r="AU13" i="27"/>
  <c r="AY13" i="27"/>
  <c r="AY8" i="27"/>
  <c r="AY9" i="27" s="1"/>
  <c r="C7" i="27"/>
  <c r="C8" i="27" s="1"/>
  <c r="C9" i="27" s="1"/>
  <c r="AF6" i="27"/>
  <c r="AF10" i="27" s="1"/>
  <c r="AF11" i="27" s="1"/>
  <c r="M5" i="27"/>
  <c r="AT5" i="27"/>
  <c r="AX13" i="27"/>
  <c r="AX6" i="27"/>
  <c r="AX10" i="27" s="1"/>
  <c r="AX11" i="27" s="1"/>
  <c r="K6" i="27"/>
  <c r="X8" i="27"/>
  <c r="X9" i="27" s="1"/>
  <c r="U8" i="27"/>
  <c r="U9" i="27" s="1"/>
  <c r="G10" i="27"/>
  <c r="G11" i="27" s="1"/>
  <c r="AW13" i="27"/>
  <c r="BA13" i="27"/>
  <c r="Y10" i="27"/>
  <c r="Y11" i="27" s="1"/>
  <c r="AU10" i="27"/>
  <c r="AU11" i="27" s="1"/>
  <c r="D8" i="27"/>
  <c r="D9" i="27" s="1"/>
  <c r="H8" i="27"/>
  <c r="H9" i="27" s="1"/>
  <c r="Z8" i="27"/>
  <c r="Z9" i="27" s="1"/>
  <c r="R13" i="27"/>
  <c r="V13" i="27"/>
  <c r="Z13" i="27"/>
  <c r="AH13" i="27"/>
  <c r="AL13" i="27"/>
  <c r="AV6" i="27"/>
  <c r="AV10" i="27" s="1"/>
  <c r="AV11" i="27" s="1"/>
  <c r="S13" i="27"/>
  <c r="W13" i="27"/>
  <c r="S8" i="27"/>
  <c r="S9" i="27" s="1"/>
  <c r="W8" i="27"/>
  <c r="W9" i="27" s="1"/>
  <c r="AW8" i="27"/>
  <c r="AW9" i="27" s="1"/>
  <c r="AZ6" i="27"/>
  <c r="AZ10" i="27" s="1"/>
  <c r="AZ11" i="27" s="1"/>
  <c r="F8" i="27"/>
  <c r="F9" i="27" s="1"/>
  <c r="J8" i="27"/>
  <c r="J9" i="27" s="1"/>
  <c r="C13" i="27"/>
  <c r="G13" i="27"/>
  <c r="K13" i="27"/>
  <c r="R6" i="27"/>
  <c r="R10" i="27" s="1"/>
  <c r="R11" i="27" s="1"/>
  <c r="AB5" i="27"/>
  <c r="AT7" i="27"/>
  <c r="AX8" i="27"/>
  <c r="AX9" i="27" s="1"/>
  <c r="BA8" i="27"/>
  <c r="BA9" i="27" s="1"/>
  <c r="AI5" i="27"/>
  <c r="AM5" i="27"/>
  <c r="AG7" i="27"/>
  <c r="AK7" i="27"/>
  <c r="AB12" i="27"/>
  <c r="AP12" i="27"/>
  <c r="E6" i="27"/>
  <c r="E10" i="27" s="1"/>
  <c r="E11" i="27" s="1"/>
  <c r="I6" i="27"/>
  <c r="I10" i="27" s="1"/>
  <c r="I11" i="27" s="1"/>
  <c r="AH7" i="27"/>
  <c r="AH8" i="27" s="1"/>
  <c r="AH9" i="27" s="1"/>
  <c r="AL7" i="27"/>
  <c r="AL8" i="27" s="1"/>
  <c r="AL9" i="27" s="1"/>
  <c r="M12" i="27"/>
  <c r="M14" i="27"/>
  <c r="AG5" i="27"/>
  <c r="AK5" i="27"/>
  <c r="AK6" i="27" s="1"/>
  <c r="AX6" i="26"/>
  <c r="AY10" i="26"/>
  <c r="AY11" i="26" s="1"/>
  <c r="BB6" i="26"/>
  <c r="BB8" i="26" s="1"/>
  <c r="BB9" i="26" s="1"/>
  <c r="AW6" i="26"/>
  <c r="AW8" i="26" s="1"/>
  <c r="AW9" i="26" s="1"/>
  <c r="BA7" i="26"/>
  <c r="BB7" i="26"/>
  <c r="AX7" i="26"/>
  <c r="AX8" i="26" s="1"/>
  <c r="AX9" i="26" s="1"/>
  <c r="BB10" i="26"/>
  <c r="AU10" i="26"/>
  <c r="AU11" i="26" s="1"/>
  <c r="AX10" i="26"/>
  <c r="AX11" i="26" s="1"/>
  <c r="BA10" i="26"/>
  <c r="BA11" i="26" s="1"/>
  <c r="AN7" i="26"/>
  <c r="AM10" i="26"/>
  <c r="AM11" i="26" s="1"/>
  <c r="AI6" i="26"/>
  <c r="AI10" i="26" s="1"/>
  <c r="AI11" i="26" s="1"/>
  <c r="AL6" i="26"/>
  <c r="AN13" i="26"/>
  <c r="AN6" i="26"/>
  <c r="AN10" i="26" s="1"/>
  <c r="AN11" i="26" s="1"/>
  <c r="T10" i="26"/>
  <c r="T11" i="26" s="1"/>
  <c r="AJ5" i="26"/>
  <c r="W10" i="26"/>
  <c r="W11" i="26" s="1"/>
  <c r="AI13" i="26"/>
  <c r="AM13" i="26"/>
  <c r="Z7" i="26"/>
  <c r="Z8" i="26" s="1"/>
  <c r="Z9" i="26" s="1"/>
  <c r="V7" i="26"/>
  <c r="Y10" i="26"/>
  <c r="Y11" i="26" s="1"/>
  <c r="V10" i="26"/>
  <c r="V11" i="26" s="1"/>
  <c r="Z6" i="26"/>
  <c r="X6" i="26"/>
  <c r="X8" i="26"/>
  <c r="X9" i="26" s="1"/>
  <c r="U13" i="26"/>
  <c r="Y13" i="26"/>
  <c r="V8" i="26"/>
  <c r="V9" i="26" s="1"/>
  <c r="V13" i="26"/>
  <c r="Z13" i="26"/>
  <c r="K7" i="26"/>
  <c r="G7" i="26"/>
  <c r="F10" i="26"/>
  <c r="F11" i="26" s="1"/>
  <c r="J10" i="26"/>
  <c r="J11" i="26" s="1"/>
  <c r="F8" i="26"/>
  <c r="F9" i="26" s="1"/>
  <c r="J8" i="26"/>
  <c r="J9" i="26" s="1"/>
  <c r="C8" i="26"/>
  <c r="C9" i="26" s="1"/>
  <c r="D8" i="26"/>
  <c r="D9" i="26" s="1"/>
  <c r="AM8" i="26"/>
  <c r="AM9" i="26" s="1"/>
  <c r="AY8" i="26"/>
  <c r="AY9" i="26" s="1"/>
  <c r="AL13" i="26"/>
  <c r="AX13" i="26"/>
  <c r="BB13" i="26"/>
  <c r="R6" i="26"/>
  <c r="R10" i="26" s="1"/>
  <c r="R11" i="26" s="1"/>
  <c r="AB5" i="26"/>
  <c r="BD14" i="26"/>
  <c r="BD7" i="26" s="1"/>
  <c r="AT7" i="26"/>
  <c r="AV6" i="26"/>
  <c r="AV10" i="26" s="1"/>
  <c r="AV11" i="26" s="1"/>
  <c r="T8" i="26"/>
  <c r="T9" i="26" s="1"/>
  <c r="AI8" i="26"/>
  <c r="AI9" i="26" s="1"/>
  <c r="AN8" i="26"/>
  <c r="AN9" i="26" s="1"/>
  <c r="S13" i="26"/>
  <c r="W13" i="26"/>
  <c r="AU13" i="26"/>
  <c r="AY13" i="26"/>
  <c r="M5" i="26"/>
  <c r="AT5" i="26"/>
  <c r="AT13" i="26" s="1"/>
  <c r="G6" i="26"/>
  <c r="G10" i="26" s="1"/>
  <c r="G11" i="26" s="1"/>
  <c r="AZ6" i="26"/>
  <c r="AZ10" i="26" s="1"/>
  <c r="AZ11" i="26" s="1"/>
  <c r="X10" i="26"/>
  <c r="X11" i="26" s="1"/>
  <c r="C13" i="26"/>
  <c r="G13" i="26"/>
  <c r="K13" i="26"/>
  <c r="K6" i="26"/>
  <c r="K10" i="26" s="1"/>
  <c r="K11" i="26" s="1"/>
  <c r="AF8" i="26"/>
  <c r="AF9" i="26" s="1"/>
  <c r="AZ8" i="26"/>
  <c r="AZ9" i="26" s="1"/>
  <c r="U8" i="26"/>
  <c r="U9" i="26" s="1"/>
  <c r="AU8" i="26"/>
  <c r="AU9" i="26" s="1"/>
  <c r="AW13" i="26"/>
  <c r="BA13" i="26"/>
  <c r="S8" i="26"/>
  <c r="S9" i="26" s="1"/>
  <c r="W8" i="26"/>
  <c r="W9" i="26" s="1"/>
  <c r="BA8" i="26"/>
  <c r="BA9" i="26" s="1"/>
  <c r="D6" i="26"/>
  <c r="D10" i="26" s="1"/>
  <c r="D11" i="26" s="1"/>
  <c r="H6" i="26"/>
  <c r="H10" i="26" s="1"/>
  <c r="H11" i="26" s="1"/>
  <c r="AB12" i="26"/>
  <c r="AB13" i="26" s="1"/>
  <c r="E6" i="26"/>
  <c r="E10" i="26" s="1"/>
  <c r="E11" i="26" s="1"/>
  <c r="I6" i="26"/>
  <c r="I10" i="26" s="1"/>
  <c r="I11" i="26" s="1"/>
  <c r="AH7" i="26"/>
  <c r="AH8" i="26" s="1"/>
  <c r="AH9" i="26" s="1"/>
  <c r="AL7" i="26"/>
  <c r="AL8" i="26" s="1"/>
  <c r="AL9" i="26" s="1"/>
  <c r="M12" i="26"/>
  <c r="AH13" i="26"/>
  <c r="M14" i="26"/>
  <c r="AP14" i="26"/>
  <c r="AP7" i="26" s="1"/>
  <c r="AG5" i="26"/>
  <c r="AG13" i="26" s="1"/>
  <c r="AK5" i="26"/>
  <c r="AK6" i="26" s="1"/>
  <c r="AK10" i="26" s="1"/>
  <c r="AK11" i="26" s="1"/>
  <c r="Z6" i="24"/>
  <c r="Z7" i="24"/>
  <c r="Z8" i="24" s="1"/>
  <c r="Z9" i="24" s="1"/>
  <c r="U6" i="24"/>
  <c r="AV10" i="24"/>
  <c r="AV11" i="24" s="1"/>
  <c r="BA10" i="24"/>
  <c r="BA11" i="24" s="1"/>
  <c r="AM7" i="24"/>
  <c r="V6" i="24"/>
  <c r="Y13" i="24"/>
  <c r="I10" i="24"/>
  <c r="I11" i="24" s="1"/>
  <c r="F10" i="24"/>
  <c r="F11" i="24" s="1"/>
  <c r="E6" i="24"/>
  <c r="E10" i="24" s="1"/>
  <c r="E11" i="24" s="1"/>
  <c r="J10" i="24"/>
  <c r="J11" i="24" s="1"/>
  <c r="Y8" i="25"/>
  <c r="Y9" i="25" s="1"/>
  <c r="M5" i="25"/>
  <c r="AT5" i="25"/>
  <c r="AT13" i="25" s="1"/>
  <c r="F8" i="25"/>
  <c r="F9" i="25" s="1"/>
  <c r="J8" i="25"/>
  <c r="J9" i="25" s="1"/>
  <c r="AN8" i="25"/>
  <c r="AN9" i="25" s="1"/>
  <c r="AL13" i="25"/>
  <c r="AX13" i="25"/>
  <c r="BB13" i="25"/>
  <c r="AP7" i="25"/>
  <c r="AU13" i="25"/>
  <c r="AU6" i="25"/>
  <c r="AU10" i="25" s="1"/>
  <c r="AU11" i="25" s="1"/>
  <c r="AY13" i="25"/>
  <c r="AY6" i="25"/>
  <c r="C6" i="25"/>
  <c r="X10" i="25"/>
  <c r="X11" i="25" s="1"/>
  <c r="AJ8" i="25"/>
  <c r="AJ9" i="25" s="1"/>
  <c r="AV8" i="25"/>
  <c r="AV9" i="25" s="1"/>
  <c r="S13" i="25"/>
  <c r="W13" i="25"/>
  <c r="S8" i="25"/>
  <c r="S9" i="25" s="1"/>
  <c r="W8" i="25"/>
  <c r="W9" i="25" s="1"/>
  <c r="AW8" i="25"/>
  <c r="AW9" i="25" s="1"/>
  <c r="G6" i="25"/>
  <c r="H8" i="25"/>
  <c r="H9" i="25" s="1"/>
  <c r="T8" i="25"/>
  <c r="T9" i="25" s="1"/>
  <c r="AF8" i="25"/>
  <c r="AF9" i="25" s="1"/>
  <c r="AZ8" i="25"/>
  <c r="AZ9" i="25" s="1"/>
  <c r="U8" i="25"/>
  <c r="U9" i="25" s="1"/>
  <c r="C13" i="25"/>
  <c r="G13" i="25"/>
  <c r="K13" i="25"/>
  <c r="R6" i="25"/>
  <c r="AB5" i="25"/>
  <c r="AB6" i="25" s="1"/>
  <c r="Z10" i="25"/>
  <c r="Z11" i="25" s="1"/>
  <c r="BD14" i="25"/>
  <c r="BD7" i="25" s="1"/>
  <c r="AT7" i="25"/>
  <c r="AX8" i="25"/>
  <c r="AX9" i="25" s="1"/>
  <c r="BB8" i="25"/>
  <c r="BB9" i="25" s="1"/>
  <c r="BA8" i="25"/>
  <c r="BA9" i="25" s="1"/>
  <c r="D6" i="25"/>
  <c r="D10" i="25" s="1"/>
  <c r="D11" i="25" s="1"/>
  <c r="H6" i="25"/>
  <c r="H10" i="25" s="1"/>
  <c r="H11" i="25" s="1"/>
  <c r="AB12" i="25"/>
  <c r="R7" i="25"/>
  <c r="R8" i="25" s="1"/>
  <c r="R9" i="25" s="1"/>
  <c r="V7" i="25"/>
  <c r="V8" i="25" s="1"/>
  <c r="V9" i="25" s="1"/>
  <c r="Z7" i="25"/>
  <c r="Z8" i="25" s="1"/>
  <c r="Z9" i="25" s="1"/>
  <c r="AH7" i="25"/>
  <c r="AH8" i="25" s="1"/>
  <c r="AH9" i="25" s="1"/>
  <c r="AL7" i="25"/>
  <c r="AL8" i="25" s="1"/>
  <c r="AL9" i="25" s="1"/>
  <c r="M12" i="25"/>
  <c r="M13" i="25" s="1"/>
  <c r="AH13" i="25"/>
  <c r="M14" i="25"/>
  <c r="AG5" i="25"/>
  <c r="AK5" i="25"/>
  <c r="AK6" i="25" s="1"/>
  <c r="BB6" i="24"/>
  <c r="AX6" i="24"/>
  <c r="BB7" i="24"/>
  <c r="AX7" i="24"/>
  <c r="AW10" i="24"/>
  <c r="AW11" i="24" s="1"/>
  <c r="AZ10" i="24"/>
  <c r="AZ11" i="24" s="1"/>
  <c r="AN7" i="24"/>
  <c r="AJ7" i="24"/>
  <c r="AP14" i="24"/>
  <c r="AF7" i="24"/>
  <c r="AP12" i="24"/>
  <c r="AJ13" i="24"/>
  <c r="AJ6" i="24"/>
  <c r="AJ10" i="24" s="1"/>
  <c r="AJ11" i="24" s="1"/>
  <c r="AM6" i="24"/>
  <c r="AM10" i="24" s="1"/>
  <c r="AM11" i="24" s="1"/>
  <c r="AN5" i="24"/>
  <c r="V7" i="24"/>
  <c r="AI6" i="24"/>
  <c r="AI10" i="24" s="1"/>
  <c r="AI11" i="24" s="1"/>
  <c r="X10" i="24"/>
  <c r="X11" i="24" s="1"/>
  <c r="Z10" i="24"/>
  <c r="Z11" i="24" s="1"/>
  <c r="V10" i="24"/>
  <c r="V11" i="24" s="1"/>
  <c r="T13" i="24"/>
  <c r="Y10" i="24"/>
  <c r="Y11" i="24" s="1"/>
  <c r="S7" i="24"/>
  <c r="S10" i="24" s="1"/>
  <c r="S11" i="24" s="1"/>
  <c r="W7" i="24"/>
  <c r="W8" i="24" s="1"/>
  <c r="W9" i="24" s="1"/>
  <c r="U10" i="24"/>
  <c r="U11" i="24" s="1"/>
  <c r="AF5" i="24"/>
  <c r="AV13" i="24"/>
  <c r="BA13" i="24"/>
  <c r="AZ13" i="24"/>
  <c r="G6" i="24"/>
  <c r="Z13" i="24"/>
  <c r="V13" i="24"/>
  <c r="X13" i="24"/>
  <c r="T6" i="24"/>
  <c r="T8" i="24" s="1"/>
  <c r="T9" i="24" s="1"/>
  <c r="G7" i="24"/>
  <c r="K7" i="24"/>
  <c r="R13" i="24"/>
  <c r="C7" i="24"/>
  <c r="K6" i="24"/>
  <c r="I8" i="24"/>
  <c r="I9" i="24" s="1"/>
  <c r="AV8" i="24"/>
  <c r="AV9" i="24" s="1"/>
  <c r="AL13" i="24"/>
  <c r="AX13" i="24"/>
  <c r="BB13" i="24"/>
  <c r="V8" i="24"/>
  <c r="V9" i="24" s="1"/>
  <c r="AW13" i="24"/>
  <c r="M5" i="24"/>
  <c r="AT5" i="24"/>
  <c r="T10" i="24"/>
  <c r="T11" i="24" s="1"/>
  <c r="F8" i="24"/>
  <c r="F9" i="24" s="1"/>
  <c r="J8" i="24"/>
  <c r="J9" i="24" s="1"/>
  <c r="X8" i="24"/>
  <c r="X9" i="24" s="1"/>
  <c r="AZ8" i="24"/>
  <c r="AZ9" i="24" s="1"/>
  <c r="U8" i="24"/>
  <c r="U9" i="24" s="1"/>
  <c r="S13" i="24"/>
  <c r="W13" i="24"/>
  <c r="AW8" i="24"/>
  <c r="AW9" i="24" s="1"/>
  <c r="AU13" i="24"/>
  <c r="AU6" i="24"/>
  <c r="AU10" i="24" s="1"/>
  <c r="AU11" i="24" s="1"/>
  <c r="AY13" i="24"/>
  <c r="AY6" i="24"/>
  <c r="AY10" i="24" s="1"/>
  <c r="AY11" i="24" s="1"/>
  <c r="C6" i="24"/>
  <c r="Y8" i="24"/>
  <c r="Y9" i="24" s="1"/>
  <c r="C13" i="24"/>
  <c r="G13" i="24"/>
  <c r="K13" i="24"/>
  <c r="R6" i="24"/>
  <c r="R10" i="24" s="1"/>
  <c r="R11" i="24" s="1"/>
  <c r="AB5" i="24"/>
  <c r="BD14" i="24"/>
  <c r="BD7" i="24" s="1"/>
  <c r="AT7" i="24"/>
  <c r="BA8" i="24"/>
  <c r="BA9" i="24" s="1"/>
  <c r="D6" i="24"/>
  <c r="D10" i="24" s="1"/>
  <c r="D11" i="24" s="1"/>
  <c r="H6" i="24"/>
  <c r="H10" i="24" s="1"/>
  <c r="H11" i="24" s="1"/>
  <c r="AG7" i="24"/>
  <c r="AK7" i="24"/>
  <c r="AB12" i="24"/>
  <c r="AB14" i="24"/>
  <c r="AH7" i="24"/>
  <c r="AH8" i="24" s="1"/>
  <c r="AH9" i="24" s="1"/>
  <c r="AL7" i="24"/>
  <c r="AL8" i="24" s="1"/>
  <c r="AL9" i="24" s="1"/>
  <c r="M12" i="24"/>
  <c r="AH13" i="24"/>
  <c r="M14" i="24"/>
  <c r="AG5" i="24"/>
  <c r="AG13" i="24" s="1"/>
  <c r="AK5" i="24"/>
  <c r="AK6" i="24" s="1"/>
  <c r="AZ10" i="23"/>
  <c r="AZ11" i="23" s="1"/>
  <c r="BB6" i="23"/>
  <c r="BB10" i="23" s="1"/>
  <c r="BB7" i="23"/>
  <c r="AX7" i="23"/>
  <c r="AX8" i="23" s="1"/>
  <c r="AX9" i="23" s="1"/>
  <c r="AN7" i="23"/>
  <c r="AW10" i="23"/>
  <c r="AW11" i="23" s="1"/>
  <c r="AJ7" i="23"/>
  <c r="AJ8" i="23" s="1"/>
  <c r="AJ9" i="23" s="1"/>
  <c r="AP14" i="23"/>
  <c r="AF7" i="23"/>
  <c r="AN6" i="23"/>
  <c r="AN10" i="23" s="1"/>
  <c r="AI6" i="23"/>
  <c r="AI10" i="23" s="1"/>
  <c r="AI11" i="23" s="1"/>
  <c r="AI8" i="23"/>
  <c r="AI9" i="23" s="1"/>
  <c r="AJ6" i="23"/>
  <c r="AM6" i="23"/>
  <c r="AM10" i="23" s="1"/>
  <c r="AM11" i="23" s="1"/>
  <c r="AF13" i="23"/>
  <c r="AF6" i="23"/>
  <c r="AF10" i="23" s="1"/>
  <c r="AF11" i="23" s="1"/>
  <c r="AB14" i="23"/>
  <c r="Z6" i="23"/>
  <c r="V6" i="23"/>
  <c r="X6" i="23"/>
  <c r="X10" i="23" s="1"/>
  <c r="X11" i="23" s="1"/>
  <c r="T8" i="23"/>
  <c r="T9" i="23" s="1"/>
  <c r="U13" i="23"/>
  <c r="Y13" i="23"/>
  <c r="I10" i="23"/>
  <c r="I11" i="23" s="1"/>
  <c r="V13" i="23"/>
  <c r="K7" i="23"/>
  <c r="G7" i="23"/>
  <c r="G6" i="23"/>
  <c r="G10" i="23" s="1"/>
  <c r="G11" i="23" s="1"/>
  <c r="M12" i="23"/>
  <c r="R13" i="23"/>
  <c r="BA13" i="23"/>
  <c r="AX5" i="23"/>
  <c r="AX6" i="23" s="1"/>
  <c r="AV6" i="23"/>
  <c r="AV10" i="23" s="1"/>
  <c r="AV11" i="23" s="1"/>
  <c r="K6" i="23"/>
  <c r="E8" i="23"/>
  <c r="E9" i="23" s="1"/>
  <c r="I8" i="23"/>
  <c r="I9" i="23" s="1"/>
  <c r="AH13" i="23"/>
  <c r="AL13" i="23"/>
  <c r="AX13" i="23"/>
  <c r="AP7" i="23"/>
  <c r="G8" i="23"/>
  <c r="G9" i="23" s="1"/>
  <c r="AW13" i="23"/>
  <c r="M5" i="23"/>
  <c r="M6" i="23" s="1"/>
  <c r="AT5" i="23"/>
  <c r="T10" i="23"/>
  <c r="T11" i="23" s="1"/>
  <c r="F8" i="23"/>
  <c r="F9" i="23" s="1"/>
  <c r="J8" i="23"/>
  <c r="J9" i="23" s="1"/>
  <c r="X8" i="23"/>
  <c r="X9" i="23" s="1"/>
  <c r="AZ8" i="23"/>
  <c r="AZ9" i="23" s="1"/>
  <c r="U8" i="23"/>
  <c r="U9" i="23" s="1"/>
  <c r="S13" i="23"/>
  <c r="W13" i="23"/>
  <c r="S8" i="23"/>
  <c r="S9" i="23" s="1"/>
  <c r="W8" i="23"/>
  <c r="W9" i="23" s="1"/>
  <c r="AW8" i="23"/>
  <c r="AW9" i="23" s="1"/>
  <c r="AN8" i="23"/>
  <c r="AU13" i="23"/>
  <c r="AU6" i="23"/>
  <c r="AU10" i="23" s="1"/>
  <c r="AU11" i="23" s="1"/>
  <c r="AY13" i="23"/>
  <c r="AY6" i="23"/>
  <c r="AY10" i="23" s="1"/>
  <c r="AY11" i="23" s="1"/>
  <c r="C6" i="23"/>
  <c r="C10" i="23" s="1"/>
  <c r="C11" i="23" s="1"/>
  <c r="Y8" i="23"/>
  <c r="Y9" i="23" s="1"/>
  <c r="G13" i="23"/>
  <c r="R6" i="23"/>
  <c r="AB5" i="23"/>
  <c r="BD14" i="23"/>
  <c r="BD7" i="23" s="1"/>
  <c r="AT7" i="23"/>
  <c r="BB8" i="23"/>
  <c r="BA8" i="23"/>
  <c r="BA9" i="23" s="1"/>
  <c r="D6" i="23"/>
  <c r="D10" i="23" s="1"/>
  <c r="D11" i="23" s="1"/>
  <c r="H6" i="23"/>
  <c r="H10" i="23" s="1"/>
  <c r="H11" i="23" s="1"/>
  <c r="AG7" i="23"/>
  <c r="AK7" i="23"/>
  <c r="AB12" i="23"/>
  <c r="AP12" i="23"/>
  <c r="C13" i="23"/>
  <c r="R7" i="23"/>
  <c r="V7" i="23"/>
  <c r="V8" i="23" s="1"/>
  <c r="V9" i="23" s="1"/>
  <c r="Z7" i="23"/>
  <c r="AH7" i="23"/>
  <c r="AH8" i="23" s="1"/>
  <c r="AH9" i="23" s="1"/>
  <c r="AL7" i="23"/>
  <c r="AL8" i="23" s="1"/>
  <c r="AL9" i="23" s="1"/>
  <c r="M14" i="23"/>
  <c r="M7" i="23" s="1"/>
  <c r="AG5" i="23"/>
  <c r="AK5" i="23"/>
  <c r="AK6" i="23" s="1"/>
  <c r="BB7" i="22"/>
  <c r="AX6" i="22"/>
  <c r="BB6" i="22"/>
  <c r="AW10" i="22"/>
  <c r="AW11" i="22" s="1"/>
  <c r="AZ10" i="22"/>
  <c r="AZ11" i="22" s="1"/>
  <c r="AX10" i="22"/>
  <c r="AX11" i="22" s="1"/>
  <c r="BB10" i="22"/>
  <c r="BB11" i="22" s="1"/>
  <c r="AP14" i="22"/>
  <c r="BA10" i="22"/>
  <c r="BA11" i="22" s="1"/>
  <c r="AN7" i="22"/>
  <c r="AJ7" i="22"/>
  <c r="AT14" i="22"/>
  <c r="AF13" i="22"/>
  <c r="Z6" i="22"/>
  <c r="V6" i="22"/>
  <c r="AN13" i="22"/>
  <c r="AN6" i="22"/>
  <c r="AJ13" i="22"/>
  <c r="AJ6" i="22"/>
  <c r="AJ10" i="22" s="1"/>
  <c r="AJ11" i="22" s="1"/>
  <c r="AM6" i="22"/>
  <c r="AM10" i="22" s="1"/>
  <c r="AM11" i="22" s="1"/>
  <c r="AM8" i="22"/>
  <c r="AM9" i="22" s="1"/>
  <c r="AB14" i="22"/>
  <c r="W10" i="22"/>
  <c r="W11" i="22" s="1"/>
  <c r="AI6" i="22"/>
  <c r="AI10" i="22" s="1"/>
  <c r="AI11" i="22" s="1"/>
  <c r="AI8" i="22"/>
  <c r="AI9" i="22" s="1"/>
  <c r="AF6" i="22"/>
  <c r="AF10" i="22" s="1"/>
  <c r="AF11" i="22" s="1"/>
  <c r="F10" i="22"/>
  <c r="F11" i="22" s="1"/>
  <c r="K7" i="22"/>
  <c r="J8" i="22"/>
  <c r="J9" i="22" s="1"/>
  <c r="M12" i="22"/>
  <c r="V13" i="22"/>
  <c r="Z13" i="22"/>
  <c r="X8" i="22"/>
  <c r="X9" i="22" s="1"/>
  <c r="G7" i="22"/>
  <c r="C10" i="22"/>
  <c r="C11" i="22" s="1"/>
  <c r="R13" i="22"/>
  <c r="AW13" i="22"/>
  <c r="AV6" i="22"/>
  <c r="AV10" i="22" s="1"/>
  <c r="AV11" i="22" s="1"/>
  <c r="C8" i="22"/>
  <c r="C9" i="22" s="1"/>
  <c r="U8" i="22"/>
  <c r="U9" i="22" s="1"/>
  <c r="BA13" i="22"/>
  <c r="AU13" i="22"/>
  <c r="AU6" i="22"/>
  <c r="AU10" i="22" s="1"/>
  <c r="AU11" i="22" s="1"/>
  <c r="AY13" i="22"/>
  <c r="AY6" i="22"/>
  <c r="AY10" i="22" s="1"/>
  <c r="AY11" i="22" s="1"/>
  <c r="X10" i="22"/>
  <c r="X11" i="22" s="1"/>
  <c r="Y8" i="22"/>
  <c r="Y9" i="22" s="1"/>
  <c r="AH13" i="22"/>
  <c r="AL13" i="22"/>
  <c r="AX13" i="22"/>
  <c r="BB13" i="22"/>
  <c r="AZ8" i="22"/>
  <c r="AZ9" i="22" s="1"/>
  <c r="G6" i="22"/>
  <c r="T8" i="22"/>
  <c r="T9" i="22" s="1"/>
  <c r="AN8" i="22"/>
  <c r="AN9" i="22" s="1"/>
  <c r="S13" i="22"/>
  <c r="W13" i="22"/>
  <c r="S8" i="22"/>
  <c r="S9" i="22" s="1"/>
  <c r="W8" i="22"/>
  <c r="W9" i="22" s="1"/>
  <c r="AW8" i="22"/>
  <c r="AW9" i="22" s="1"/>
  <c r="M5" i="22"/>
  <c r="M6" i="22" s="1"/>
  <c r="AT5" i="22"/>
  <c r="K6" i="22"/>
  <c r="E8" i="22"/>
  <c r="E9" i="22" s="1"/>
  <c r="I8" i="22"/>
  <c r="I9" i="22" s="1"/>
  <c r="AV8" i="22"/>
  <c r="AV9" i="22" s="1"/>
  <c r="M13" i="22"/>
  <c r="G13" i="22"/>
  <c r="K13" i="22"/>
  <c r="R6" i="22"/>
  <c r="AB5" i="22"/>
  <c r="BD14" i="22"/>
  <c r="BD7" i="22" s="1"/>
  <c r="AT7" i="22"/>
  <c r="AX8" i="22"/>
  <c r="AX9" i="22" s="1"/>
  <c r="BB8" i="22"/>
  <c r="BB9" i="22" s="1"/>
  <c r="BA8" i="22"/>
  <c r="BA9" i="22" s="1"/>
  <c r="AP12" i="22"/>
  <c r="C13" i="22"/>
  <c r="D6" i="22"/>
  <c r="D10" i="22" s="1"/>
  <c r="D11" i="22" s="1"/>
  <c r="H6" i="22"/>
  <c r="H10" i="22" s="1"/>
  <c r="H11" i="22" s="1"/>
  <c r="AG7" i="22"/>
  <c r="AK7" i="22"/>
  <c r="AB12" i="22"/>
  <c r="R7" i="22"/>
  <c r="V7" i="22"/>
  <c r="V8" i="22" s="1"/>
  <c r="V9" i="22" s="1"/>
  <c r="Z7" i="22"/>
  <c r="Z8" i="22" s="1"/>
  <c r="Z9" i="22" s="1"/>
  <c r="AH7" i="22"/>
  <c r="AH8" i="22" s="1"/>
  <c r="AH9" i="22" s="1"/>
  <c r="AL7" i="22"/>
  <c r="AL8" i="22" s="1"/>
  <c r="AL9" i="22" s="1"/>
  <c r="M14" i="22"/>
  <c r="M7" i="22" s="1"/>
  <c r="AG5" i="22"/>
  <c r="AG13" i="22" s="1"/>
  <c r="AK5" i="22"/>
  <c r="AK6" i="22" s="1"/>
  <c r="AK10" i="22" s="1"/>
  <c r="AK11" i="22" s="1"/>
  <c r="AZ13" i="19"/>
  <c r="AV6" i="19"/>
  <c r="AV10" i="19" s="1"/>
  <c r="AV11" i="19" s="1"/>
  <c r="AU7" i="19"/>
  <c r="BB6" i="20"/>
  <c r="AX6" i="20"/>
  <c r="AX7" i="20"/>
  <c r="AJ10" i="20"/>
  <c r="AJ11" i="20" s="1"/>
  <c r="AW10" i="20"/>
  <c r="AW11" i="20" s="1"/>
  <c r="BB14" i="20"/>
  <c r="BB7" i="20" s="1"/>
  <c r="BB10" i="20" s="1"/>
  <c r="BB11" i="20" s="1"/>
  <c r="AX10" i="20"/>
  <c r="AX11" i="20" s="1"/>
  <c r="AP14" i="20"/>
  <c r="AF7" i="20"/>
  <c r="AH6" i="20"/>
  <c r="AL6" i="20"/>
  <c r="AP12" i="20"/>
  <c r="AN6" i="20"/>
  <c r="AN13" i="20"/>
  <c r="AJ13" i="20"/>
  <c r="AL13" i="20"/>
  <c r="X10" i="20"/>
  <c r="X11" i="20" s="1"/>
  <c r="AM13" i="20"/>
  <c r="Z7" i="20"/>
  <c r="AB14" i="20"/>
  <c r="AN8" i="20"/>
  <c r="AN9" i="20" s="1"/>
  <c r="AF6" i="20"/>
  <c r="AF10" i="20" s="1"/>
  <c r="AF11" i="20" s="1"/>
  <c r="R7" i="20"/>
  <c r="Z6" i="20"/>
  <c r="Z10" i="20" s="1"/>
  <c r="Z11" i="20" s="1"/>
  <c r="V6" i="20"/>
  <c r="V10" i="20" s="1"/>
  <c r="V11" i="20" s="1"/>
  <c r="V8" i="20"/>
  <c r="V9" i="20" s="1"/>
  <c r="U13" i="20"/>
  <c r="Y13" i="20"/>
  <c r="X13" i="20"/>
  <c r="Z8" i="20"/>
  <c r="Z9" i="20" s="1"/>
  <c r="V13" i="20"/>
  <c r="Z13" i="20"/>
  <c r="K7" i="20"/>
  <c r="T8" i="20"/>
  <c r="T9" i="20" s="1"/>
  <c r="R13" i="20"/>
  <c r="C7" i="20"/>
  <c r="G7" i="20"/>
  <c r="J10" i="20"/>
  <c r="J11" i="20" s="1"/>
  <c r="C6" i="20"/>
  <c r="C10" i="20" s="1"/>
  <c r="C11" i="20" s="1"/>
  <c r="F6" i="20"/>
  <c r="F10" i="20" s="1"/>
  <c r="F11" i="20" s="1"/>
  <c r="AV6" i="20"/>
  <c r="AV10" i="20" s="1"/>
  <c r="AV11" i="20" s="1"/>
  <c r="AX13" i="20"/>
  <c r="BB13" i="20"/>
  <c r="AU8" i="20"/>
  <c r="AU9" i="20" s="1"/>
  <c r="AY8" i="20"/>
  <c r="AY9" i="20" s="1"/>
  <c r="F13" i="20"/>
  <c r="J13" i="20"/>
  <c r="C8" i="20"/>
  <c r="C9" i="20" s="1"/>
  <c r="T10" i="20"/>
  <c r="T11" i="20" s="1"/>
  <c r="M5" i="20"/>
  <c r="M6" i="20" s="1"/>
  <c r="AT5" i="20"/>
  <c r="G6" i="20"/>
  <c r="AZ6" i="20"/>
  <c r="AZ10" i="20" s="1"/>
  <c r="AZ11" i="20" s="1"/>
  <c r="J8" i="20"/>
  <c r="J9" i="20" s="1"/>
  <c r="AJ8" i="20"/>
  <c r="AJ9" i="20" s="1"/>
  <c r="AV8" i="20"/>
  <c r="AV9" i="20" s="1"/>
  <c r="S13" i="20"/>
  <c r="W13" i="20"/>
  <c r="AU13" i="20"/>
  <c r="AY13" i="20"/>
  <c r="AP7" i="20"/>
  <c r="AU10" i="20"/>
  <c r="AU11" i="20" s="1"/>
  <c r="AY10" i="20"/>
  <c r="AY11" i="20" s="1"/>
  <c r="K6" i="20"/>
  <c r="AF8" i="20"/>
  <c r="AF9" i="20" s="1"/>
  <c r="U8" i="20"/>
  <c r="U9" i="20" s="1"/>
  <c r="G13" i="20"/>
  <c r="K13" i="20"/>
  <c r="S8" i="20"/>
  <c r="S9" i="20" s="1"/>
  <c r="W8" i="20"/>
  <c r="W9" i="20" s="1"/>
  <c r="AW8" i="20"/>
  <c r="AW9" i="20" s="1"/>
  <c r="AI8" i="20"/>
  <c r="AI9" i="20" s="1"/>
  <c r="AH10" i="20"/>
  <c r="AH11" i="20" s="1"/>
  <c r="AN10" i="20"/>
  <c r="AN11" i="20" s="1"/>
  <c r="R8" i="20"/>
  <c r="R9" i="20" s="1"/>
  <c r="X8" i="20"/>
  <c r="X9" i="20" s="1"/>
  <c r="AM8" i="20"/>
  <c r="AM9" i="20" s="1"/>
  <c r="Y8" i="20"/>
  <c r="Y9" i="20" s="1"/>
  <c r="AW13" i="20"/>
  <c r="BA13" i="20"/>
  <c r="R6" i="20"/>
  <c r="R10" i="20" s="1"/>
  <c r="R11" i="20" s="1"/>
  <c r="AB5" i="20"/>
  <c r="AT7" i="20"/>
  <c r="AX8" i="20"/>
  <c r="AX9" i="20" s="1"/>
  <c r="BA8" i="20"/>
  <c r="BA9" i="20" s="1"/>
  <c r="C13" i="20"/>
  <c r="D6" i="20"/>
  <c r="D10" i="20" s="1"/>
  <c r="D11" i="20" s="1"/>
  <c r="H6" i="20"/>
  <c r="H10" i="20" s="1"/>
  <c r="H11" i="20" s="1"/>
  <c r="AB12" i="20"/>
  <c r="E6" i="20"/>
  <c r="E10" i="20" s="1"/>
  <c r="E11" i="20" s="1"/>
  <c r="I6" i="20"/>
  <c r="I10" i="20" s="1"/>
  <c r="I11" i="20" s="1"/>
  <c r="AH7" i="20"/>
  <c r="AH8" i="20" s="1"/>
  <c r="AH9" i="20" s="1"/>
  <c r="AL7" i="20"/>
  <c r="AL8" i="20" s="1"/>
  <c r="AL9" i="20" s="1"/>
  <c r="AH13" i="20"/>
  <c r="AT13" i="20"/>
  <c r="M14" i="20"/>
  <c r="M7" i="20" s="1"/>
  <c r="AG5" i="20"/>
  <c r="AK5" i="20"/>
  <c r="AK6" i="20" s="1"/>
  <c r="AK10" i="20" s="1"/>
  <c r="AK11" i="20" s="1"/>
  <c r="AW10" i="19"/>
  <c r="AW11" i="19" s="1"/>
  <c r="AJ7" i="19"/>
  <c r="AF7" i="19"/>
  <c r="AI13" i="19"/>
  <c r="AJ13" i="19"/>
  <c r="AJ6" i="19"/>
  <c r="AJ10" i="19" s="1"/>
  <c r="AJ11" i="19" s="1"/>
  <c r="AN6" i="19"/>
  <c r="AN10" i="19" s="1"/>
  <c r="AN11" i="19" s="1"/>
  <c r="AN13" i="19"/>
  <c r="W10" i="19"/>
  <c r="W11" i="19" s="1"/>
  <c r="AM6" i="19"/>
  <c r="AM10" i="19" s="1"/>
  <c r="AM11" i="19" s="1"/>
  <c r="AM8" i="19"/>
  <c r="AM9" i="19" s="1"/>
  <c r="X10" i="19"/>
  <c r="X11" i="19" s="1"/>
  <c r="AB14" i="19"/>
  <c r="AI6" i="19"/>
  <c r="AI10" i="19" s="1"/>
  <c r="AI11" i="19" s="1"/>
  <c r="AI8" i="19"/>
  <c r="AI9" i="19" s="1"/>
  <c r="AF5" i="19"/>
  <c r="Z6" i="19"/>
  <c r="V6" i="19"/>
  <c r="T6" i="19"/>
  <c r="T10" i="19" s="1"/>
  <c r="T11" i="19" s="1"/>
  <c r="Y13" i="19"/>
  <c r="S13" i="19"/>
  <c r="W13" i="19"/>
  <c r="K7" i="19"/>
  <c r="C7" i="19"/>
  <c r="I10" i="19"/>
  <c r="I11" i="19" s="1"/>
  <c r="G7" i="19"/>
  <c r="K6" i="19"/>
  <c r="K10" i="19" s="1"/>
  <c r="K11" i="19" s="1"/>
  <c r="E10" i="19"/>
  <c r="E11" i="19" s="1"/>
  <c r="BB5" i="19"/>
  <c r="BB6" i="19" s="1"/>
  <c r="BB10" i="19" s="1"/>
  <c r="BB11" i="19" s="1"/>
  <c r="F13" i="19"/>
  <c r="J13" i="19"/>
  <c r="AX8" i="19"/>
  <c r="AX9" i="19" s="1"/>
  <c r="BB8" i="19"/>
  <c r="BB9" i="19" s="1"/>
  <c r="M5" i="19"/>
  <c r="M6" i="19" s="1"/>
  <c r="AT5" i="19"/>
  <c r="AX10" i="19"/>
  <c r="AX11" i="19" s="1"/>
  <c r="F8" i="19"/>
  <c r="F9" i="19" s="1"/>
  <c r="J8" i="19"/>
  <c r="J9" i="19" s="1"/>
  <c r="X8" i="19"/>
  <c r="X9" i="19" s="1"/>
  <c r="AJ8" i="19"/>
  <c r="AJ9" i="19" s="1"/>
  <c r="AZ8" i="19"/>
  <c r="AZ9" i="19" s="1"/>
  <c r="U8" i="19"/>
  <c r="U9" i="19" s="1"/>
  <c r="G13" i="19"/>
  <c r="K13" i="19"/>
  <c r="K8" i="19"/>
  <c r="K9" i="19" s="1"/>
  <c r="R6" i="19"/>
  <c r="AB5" i="19"/>
  <c r="BD14" i="19"/>
  <c r="BD7" i="19" s="1"/>
  <c r="AT7" i="19"/>
  <c r="AU13" i="19"/>
  <c r="AU6" i="19"/>
  <c r="AY13" i="19"/>
  <c r="AY6" i="19"/>
  <c r="C6" i="19"/>
  <c r="C10" i="19" s="1"/>
  <c r="C11" i="19" s="1"/>
  <c r="Y8" i="19"/>
  <c r="Y9" i="19" s="1"/>
  <c r="AW13" i="19"/>
  <c r="BA13" i="19"/>
  <c r="AW8" i="19"/>
  <c r="AW9" i="19" s="1"/>
  <c r="G6" i="19"/>
  <c r="D8" i="19"/>
  <c r="D9" i="19" s="1"/>
  <c r="T8" i="19"/>
  <c r="T9" i="19" s="1"/>
  <c r="AN8" i="19"/>
  <c r="AN9" i="19" s="1"/>
  <c r="R13" i="19"/>
  <c r="V13" i="19"/>
  <c r="Z13" i="19"/>
  <c r="AH13" i="19"/>
  <c r="AL13" i="19"/>
  <c r="AT13" i="19"/>
  <c r="AX13" i="19"/>
  <c r="BB13" i="19"/>
  <c r="S8" i="19"/>
  <c r="S9" i="19" s="1"/>
  <c r="W8" i="19"/>
  <c r="W9" i="19" s="1"/>
  <c r="BA8" i="19"/>
  <c r="BA9" i="19" s="1"/>
  <c r="C13" i="19"/>
  <c r="AP14" i="19"/>
  <c r="D6" i="19"/>
  <c r="D10" i="19" s="1"/>
  <c r="D11" i="19" s="1"/>
  <c r="H6" i="19"/>
  <c r="H10" i="19" s="1"/>
  <c r="H11" i="19" s="1"/>
  <c r="AG7" i="19"/>
  <c r="AK7" i="19"/>
  <c r="AB12" i="19"/>
  <c r="AB13" i="19" s="1"/>
  <c r="AP12" i="19"/>
  <c r="R7" i="19"/>
  <c r="V7" i="19"/>
  <c r="V8" i="19" s="1"/>
  <c r="V9" i="19" s="1"/>
  <c r="Z7" i="19"/>
  <c r="Z8" i="19" s="1"/>
  <c r="Z9" i="19" s="1"/>
  <c r="AH7" i="19"/>
  <c r="AH8" i="19" s="1"/>
  <c r="AH9" i="19" s="1"/>
  <c r="AL7" i="19"/>
  <c r="AL8" i="19" s="1"/>
  <c r="AL9" i="19" s="1"/>
  <c r="M14" i="19"/>
  <c r="M7" i="19" s="1"/>
  <c r="AG5" i="19"/>
  <c r="AG13" i="19" s="1"/>
  <c r="AK5" i="19"/>
  <c r="AK6" i="19" s="1"/>
  <c r="BB7" i="18"/>
  <c r="AN7" i="18"/>
  <c r="AJ7" i="18"/>
  <c r="AF7" i="18"/>
  <c r="AF8" i="18" s="1"/>
  <c r="AF9" i="18" s="1"/>
  <c r="AN6" i="18"/>
  <c r="AN10" i="18" s="1"/>
  <c r="AJ6" i="18"/>
  <c r="AJ13" i="18"/>
  <c r="AM8" i="18"/>
  <c r="AM9" i="18" s="1"/>
  <c r="AN8" i="18"/>
  <c r="Z7" i="18"/>
  <c r="V7" i="18"/>
  <c r="V13" i="18"/>
  <c r="F10" i="18"/>
  <c r="F11" i="18" s="1"/>
  <c r="D10" i="18"/>
  <c r="D11" i="18" s="1"/>
  <c r="G6" i="18"/>
  <c r="C6" i="18"/>
  <c r="AU5" i="18"/>
  <c r="AU6" i="18" s="1"/>
  <c r="AU10" i="18" s="1"/>
  <c r="AU11" i="18" s="1"/>
  <c r="AV6" i="18"/>
  <c r="AV10" i="18" s="1"/>
  <c r="AV11" i="18" s="1"/>
  <c r="I8" i="18"/>
  <c r="I9" i="18" s="1"/>
  <c r="AW13" i="18"/>
  <c r="BA13" i="18"/>
  <c r="D8" i="18"/>
  <c r="D9" i="18" s="1"/>
  <c r="H8" i="18"/>
  <c r="H9" i="18" s="1"/>
  <c r="AY8" i="18"/>
  <c r="AY9" i="18" s="1"/>
  <c r="AT5" i="18"/>
  <c r="AT13" i="18" s="1"/>
  <c r="C13" i="18"/>
  <c r="AJ8" i="18"/>
  <c r="AJ9" i="18" s="1"/>
  <c r="AZ8" i="18"/>
  <c r="AZ9" i="18" s="1"/>
  <c r="AF10" i="18"/>
  <c r="AF11" i="18" s="1"/>
  <c r="AL8" i="18"/>
  <c r="AL9" i="18" s="1"/>
  <c r="X6" i="18"/>
  <c r="X10" i="18" s="1"/>
  <c r="X11" i="18" s="1"/>
  <c r="R5" i="18"/>
  <c r="M14" i="18"/>
  <c r="M7" i="18" s="1"/>
  <c r="Y6" i="18"/>
  <c r="Y10" i="18" s="1"/>
  <c r="Y11" i="18" s="1"/>
  <c r="AW6" i="18"/>
  <c r="J8" i="18"/>
  <c r="J9" i="18" s="1"/>
  <c r="AM13" i="18"/>
  <c r="BD12" i="18"/>
  <c r="AX13" i="18"/>
  <c r="BA14" i="18"/>
  <c r="BA7" i="18" s="1"/>
  <c r="BA8" i="18" s="1"/>
  <c r="BA9" i="18" s="1"/>
  <c r="W13" i="18"/>
  <c r="AP12" i="18"/>
  <c r="AH5" i="18"/>
  <c r="AH6" i="18" s="1"/>
  <c r="F8" i="18"/>
  <c r="F9" i="18" s="1"/>
  <c r="T7" i="18"/>
  <c r="T8" i="18" s="1"/>
  <c r="T9" i="18" s="1"/>
  <c r="AH7" i="18"/>
  <c r="AI6" i="18"/>
  <c r="AI10" i="18" s="1"/>
  <c r="AI11" i="18" s="1"/>
  <c r="BB5" i="18"/>
  <c r="BB6" i="18" s="1"/>
  <c r="BB10" i="18" s="1"/>
  <c r="E6" i="18"/>
  <c r="E10" i="18" s="1"/>
  <c r="E11" i="18" s="1"/>
  <c r="U6" i="18"/>
  <c r="U10" i="18" s="1"/>
  <c r="U11" i="18" s="1"/>
  <c r="Z6" i="18"/>
  <c r="Z10" i="18" s="1"/>
  <c r="C7" i="18"/>
  <c r="C8" i="18" s="1"/>
  <c r="C9" i="18" s="1"/>
  <c r="G7" i="18"/>
  <c r="G8" i="18" s="1"/>
  <c r="G9" i="18" s="1"/>
  <c r="K7" i="18"/>
  <c r="K8" i="18" s="1"/>
  <c r="AX7" i="18"/>
  <c r="I13" i="18"/>
  <c r="M12" i="18"/>
  <c r="M13" i="18" s="1"/>
  <c r="AY13" i="18"/>
  <c r="AZ13" i="18"/>
  <c r="AW14" i="18"/>
  <c r="AW7" i="18" s="1"/>
  <c r="AW8" i="18" s="1"/>
  <c r="AW9" i="18" s="1"/>
  <c r="S13" i="18"/>
  <c r="AL13" i="18"/>
  <c r="AM10" i="18"/>
  <c r="AM11" i="18" s="1"/>
  <c r="AB12" i="18"/>
  <c r="AB7" i="18" s="1"/>
  <c r="W5" i="18"/>
  <c r="W6" i="18" s="1"/>
  <c r="AX5" i="18"/>
  <c r="AX6" i="18" s="1"/>
  <c r="V6" i="18"/>
  <c r="AT6" i="18"/>
  <c r="AT7" i="18"/>
  <c r="S7" i="18"/>
  <c r="S8" i="18" s="1"/>
  <c r="S9" i="18" s="1"/>
  <c r="AG5" i="18"/>
  <c r="AP5" i="18" s="1"/>
  <c r="AP6" i="18" s="1"/>
  <c r="W7" i="18"/>
  <c r="W8" i="18" s="1"/>
  <c r="W9" i="18" s="1"/>
  <c r="AK5" i="18"/>
  <c r="AP14" i="18"/>
  <c r="AW7" i="16"/>
  <c r="BB6" i="16"/>
  <c r="AX6" i="16"/>
  <c r="BB7" i="16"/>
  <c r="BB10" i="16" s="1"/>
  <c r="BB11" i="16" s="1"/>
  <c r="AX7" i="16"/>
  <c r="BA7" i="16"/>
  <c r="BD12" i="16"/>
  <c r="AX10" i="16"/>
  <c r="AX11" i="16" s="1"/>
  <c r="AW10" i="16"/>
  <c r="AW11" i="16" s="1"/>
  <c r="AN7" i="16"/>
  <c r="AJ7" i="16"/>
  <c r="AM10" i="16"/>
  <c r="AM11" i="16" s="1"/>
  <c r="AF7" i="16"/>
  <c r="AI8" i="16"/>
  <c r="AI9" i="16" s="1"/>
  <c r="U10" i="16"/>
  <c r="U11" i="16" s="1"/>
  <c r="Y10" i="16"/>
  <c r="Y11" i="16" s="1"/>
  <c r="V7" i="16"/>
  <c r="V8" i="16" s="1"/>
  <c r="V9" i="16" s="1"/>
  <c r="Z7" i="16"/>
  <c r="Z8" i="16" s="1"/>
  <c r="Z9" i="16" s="1"/>
  <c r="Z6" i="16"/>
  <c r="Z10" i="16" s="1"/>
  <c r="Z11" i="16" s="1"/>
  <c r="V6" i="16"/>
  <c r="T10" i="16"/>
  <c r="T11" i="16" s="1"/>
  <c r="F10" i="16"/>
  <c r="F11" i="16" s="1"/>
  <c r="T8" i="16"/>
  <c r="T9" i="16" s="1"/>
  <c r="T13" i="16"/>
  <c r="M14" i="16"/>
  <c r="X8" i="16"/>
  <c r="X9" i="16" s="1"/>
  <c r="I6" i="16"/>
  <c r="I10" i="16" s="1"/>
  <c r="I11" i="16" s="1"/>
  <c r="E10" i="16"/>
  <c r="E11" i="16" s="1"/>
  <c r="F8" i="16"/>
  <c r="F9" i="16" s="1"/>
  <c r="AY6" i="16"/>
  <c r="AY10" i="16" s="1"/>
  <c r="AY11" i="16" s="1"/>
  <c r="BB8" i="16"/>
  <c r="BB9" i="16" s="1"/>
  <c r="J8" i="16"/>
  <c r="J9" i="16" s="1"/>
  <c r="J10" i="16"/>
  <c r="J11" i="16" s="1"/>
  <c r="S8" i="16"/>
  <c r="S9" i="16" s="1"/>
  <c r="AX8" i="16"/>
  <c r="AX9" i="16" s="1"/>
  <c r="K13" i="16"/>
  <c r="BA5" i="16"/>
  <c r="BA6" i="16" s="1"/>
  <c r="BA10" i="16" s="1"/>
  <c r="BA11" i="16" s="1"/>
  <c r="G6" i="16"/>
  <c r="AZ6" i="16"/>
  <c r="AZ10" i="16" s="1"/>
  <c r="AZ11" i="16" s="1"/>
  <c r="E8" i="16"/>
  <c r="E9" i="16" s="1"/>
  <c r="AG13" i="16"/>
  <c r="AK13" i="16"/>
  <c r="AW13" i="16"/>
  <c r="BA13" i="16"/>
  <c r="M5" i="16"/>
  <c r="AT5" i="16"/>
  <c r="AI10" i="16"/>
  <c r="AI11" i="16" s="1"/>
  <c r="G13" i="16"/>
  <c r="R6" i="16"/>
  <c r="R10" i="16" s="1"/>
  <c r="R11" i="16" s="1"/>
  <c r="AB5" i="16"/>
  <c r="AU6" i="16"/>
  <c r="AU10" i="16" s="1"/>
  <c r="AU11" i="16" s="1"/>
  <c r="AM8" i="16"/>
  <c r="AM9" i="16" s="1"/>
  <c r="R13" i="16"/>
  <c r="V13" i="16"/>
  <c r="Z13" i="16"/>
  <c r="AH13" i="16"/>
  <c r="AP12" i="16"/>
  <c r="AL13" i="16"/>
  <c r="AT13" i="16"/>
  <c r="AX13" i="16"/>
  <c r="BB13" i="16"/>
  <c r="AW8" i="16"/>
  <c r="AW9" i="16" s="1"/>
  <c r="M12" i="16"/>
  <c r="C13" i="16"/>
  <c r="BD14" i="16"/>
  <c r="BD7" i="16" s="1"/>
  <c r="AT7" i="16"/>
  <c r="C6" i="16"/>
  <c r="K6" i="16"/>
  <c r="AV6" i="16"/>
  <c r="AV10" i="16" s="1"/>
  <c r="AV11" i="16" s="1"/>
  <c r="C7" i="16"/>
  <c r="G7" i="16"/>
  <c r="K7" i="16"/>
  <c r="K8" i="16" s="1"/>
  <c r="K9" i="16" s="1"/>
  <c r="W8" i="16"/>
  <c r="W9" i="16" s="1"/>
  <c r="F13" i="16"/>
  <c r="J13" i="16"/>
  <c r="S13" i="16"/>
  <c r="W13" i="16"/>
  <c r="BA8" i="16"/>
  <c r="BA9" i="16" s="1"/>
  <c r="AP14" i="16"/>
  <c r="D6" i="16"/>
  <c r="D10" i="16" s="1"/>
  <c r="D11" i="16" s="1"/>
  <c r="H6" i="16"/>
  <c r="H10" i="16" s="1"/>
  <c r="H11" i="16" s="1"/>
  <c r="AG7" i="16"/>
  <c r="AG8" i="16" s="1"/>
  <c r="AG9" i="16" s="1"/>
  <c r="AK7" i="16"/>
  <c r="AK8" i="16" s="1"/>
  <c r="AK9" i="16" s="1"/>
  <c r="AB12" i="16"/>
  <c r="AB14" i="16"/>
  <c r="AF5" i="16"/>
  <c r="AJ5" i="16"/>
  <c r="AN5" i="16"/>
  <c r="AH7" i="16"/>
  <c r="AH8" i="16" s="1"/>
  <c r="AH9" i="16" s="1"/>
  <c r="AL7" i="16"/>
  <c r="AL8" i="16" s="1"/>
  <c r="AL9" i="16" s="1"/>
  <c r="AX6" i="15"/>
  <c r="BB7" i="15"/>
  <c r="AX7" i="15"/>
  <c r="BD12" i="15"/>
  <c r="AN7" i="15"/>
  <c r="AJ7" i="15"/>
  <c r="AP12" i="15"/>
  <c r="X10" i="15"/>
  <c r="X11" i="15" s="1"/>
  <c r="AI6" i="15"/>
  <c r="AI10" i="15" s="1"/>
  <c r="AI11" i="15" s="1"/>
  <c r="AK13" i="15"/>
  <c r="U10" i="15"/>
  <c r="U11" i="15" s="1"/>
  <c r="AM8" i="15"/>
  <c r="AM9" i="15" s="1"/>
  <c r="Z6" i="15"/>
  <c r="Y10" i="15"/>
  <c r="Y11" i="15" s="1"/>
  <c r="W10" i="15"/>
  <c r="W11" i="15" s="1"/>
  <c r="J10" i="15"/>
  <c r="J11" i="15" s="1"/>
  <c r="K7" i="15"/>
  <c r="K10" i="15" s="1"/>
  <c r="G7" i="15"/>
  <c r="F8" i="15"/>
  <c r="F9" i="15" s="1"/>
  <c r="C6" i="15"/>
  <c r="T10" i="15"/>
  <c r="T11" i="15" s="1"/>
  <c r="T8" i="15"/>
  <c r="T9" i="15" s="1"/>
  <c r="V5" i="15"/>
  <c r="V6" i="15" s="1"/>
  <c r="U8" i="15"/>
  <c r="U9" i="15" s="1"/>
  <c r="T13" i="15"/>
  <c r="S13" i="15"/>
  <c r="M14" i="15"/>
  <c r="E10" i="15"/>
  <c r="E11" i="15" s="1"/>
  <c r="X8" i="15"/>
  <c r="X9" i="15" s="1"/>
  <c r="C7" i="15"/>
  <c r="C10" i="15" s="1"/>
  <c r="C11" i="15" s="1"/>
  <c r="AU6" i="15"/>
  <c r="AU10" i="15" s="1"/>
  <c r="AU11" i="15" s="1"/>
  <c r="AX8" i="15"/>
  <c r="AX9" i="15" s="1"/>
  <c r="I6" i="15"/>
  <c r="I10" i="15" s="1"/>
  <c r="I11" i="15" s="1"/>
  <c r="E13" i="15"/>
  <c r="I13" i="15"/>
  <c r="BB5" i="15"/>
  <c r="BB6" i="15" s="1"/>
  <c r="BB8" i="15" s="1"/>
  <c r="AZ13" i="15"/>
  <c r="BD14" i="15"/>
  <c r="AT7" i="15"/>
  <c r="AW5" i="15"/>
  <c r="AW6" i="15" s="1"/>
  <c r="W8" i="15"/>
  <c r="W9" i="15" s="1"/>
  <c r="AZ7" i="15"/>
  <c r="AZ8" i="15" s="1"/>
  <c r="AZ9" i="15" s="1"/>
  <c r="R13" i="15"/>
  <c r="AB12" i="15"/>
  <c r="V13" i="15"/>
  <c r="AH13" i="15"/>
  <c r="AL13" i="15"/>
  <c r="BA13" i="15"/>
  <c r="R6" i="15"/>
  <c r="AB5" i="15"/>
  <c r="AM10" i="15"/>
  <c r="AM11" i="15" s="1"/>
  <c r="AG13" i="15"/>
  <c r="AV13" i="15"/>
  <c r="M5" i="15"/>
  <c r="AT5" i="15"/>
  <c r="AX10" i="15"/>
  <c r="AX11" i="15" s="1"/>
  <c r="AY6" i="15"/>
  <c r="AY10" i="15" s="1"/>
  <c r="AY11" i="15" s="1"/>
  <c r="S8" i="15"/>
  <c r="S9" i="15" s="1"/>
  <c r="AI8" i="15"/>
  <c r="AI9" i="15" s="1"/>
  <c r="W13" i="15"/>
  <c r="AT13" i="15"/>
  <c r="AX13" i="15"/>
  <c r="R7" i="15"/>
  <c r="R8" i="15" s="1"/>
  <c r="R9" i="15" s="1"/>
  <c r="V7" i="15"/>
  <c r="V8" i="15" s="1"/>
  <c r="V9" i="15" s="1"/>
  <c r="Z7" i="15"/>
  <c r="Z8" i="15" s="1"/>
  <c r="AW7" i="15"/>
  <c r="V10" i="15"/>
  <c r="V11" i="15" s="1"/>
  <c r="AK6" i="15"/>
  <c r="G6" i="15"/>
  <c r="G10" i="15" s="1"/>
  <c r="G11" i="15" s="1"/>
  <c r="E8" i="15"/>
  <c r="E9" i="15" s="1"/>
  <c r="I8" i="15"/>
  <c r="I9" i="15" s="1"/>
  <c r="AV7" i="15"/>
  <c r="AV8" i="15" s="1"/>
  <c r="AV9" i="15" s="1"/>
  <c r="M12" i="15"/>
  <c r="C13" i="15"/>
  <c r="G13" i="15"/>
  <c r="BA8" i="15"/>
  <c r="BA9" i="15" s="1"/>
  <c r="AP14" i="15"/>
  <c r="AP7" i="15" s="1"/>
  <c r="D6" i="15"/>
  <c r="D10" i="15" s="1"/>
  <c r="D11" i="15" s="1"/>
  <c r="H6" i="15"/>
  <c r="H10" i="15" s="1"/>
  <c r="H11" i="15" s="1"/>
  <c r="AG7" i="15"/>
  <c r="AG8" i="15" s="1"/>
  <c r="AG9" i="15" s="1"/>
  <c r="AK7" i="15"/>
  <c r="AB14" i="15"/>
  <c r="AF5" i="15"/>
  <c r="AJ5" i="15"/>
  <c r="AN5" i="15"/>
  <c r="AH7" i="15"/>
  <c r="AH8" i="15" s="1"/>
  <c r="AH9" i="15" s="1"/>
  <c r="AL7" i="15"/>
  <c r="AL8" i="15" s="1"/>
  <c r="AL9" i="15" s="1"/>
  <c r="AP14" i="8"/>
  <c r="M14" i="8"/>
  <c r="S5" i="8"/>
  <c r="M5" i="8"/>
  <c r="AP5" i="8"/>
  <c r="AB5" i="8"/>
  <c r="BB13" i="8"/>
  <c r="BA13" i="8"/>
  <c r="AZ13" i="8"/>
  <c r="AY13" i="8"/>
  <c r="AX13" i="8"/>
  <c r="AW13" i="8"/>
  <c r="AV13" i="8"/>
  <c r="AU13" i="8"/>
  <c r="AT13" i="8"/>
  <c r="BD13" i="8"/>
  <c r="BB7" i="8"/>
  <c r="BA7" i="8"/>
  <c r="AZ7" i="8"/>
  <c r="AY7" i="8"/>
  <c r="AX7" i="8"/>
  <c r="AW7" i="8"/>
  <c r="AV7" i="8"/>
  <c r="AU7" i="8"/>
  <c r="AT7" i="8"/>
  <c r="BD6" i="8"/>
  <c r="BB6" i="8"/>
  <c r="BB10" i="8" s="1"/>
  <c r="BB11" i="8" s="1"/>
  <c r="BA6" i="8"/>
  <c r="AZ6" i="8"/>
  <c r="AY6" i="8"/>
  <c r="AY10" i="8" s="1"/>
  <c r="AY11" i="8" s="1"/>
  <c r="AX6" i="8"/>
  <c r="AX10" i="8" s="1"/>
  <c r="AX11" i="8" s="1"/>
  <c r="AW6" i="8"/>
  <c r="AV6" i="8"/>
  <c r="AU6" i="8"/>
  <c r="AU10" i="8" s="1"/>
  <c r="AU11" i="8" s="1"/>
  <c r="AT6" i="8"/>
  <c r="AV8" i="55" l="1"/>
  <c r="AV9" i="55" s="1"/>
  <c r="BB10" i="55"/>
  <c r="AW10" i="55"/>
  <c r="AW11" i="55" s="1"/>
  <c r="AZ8" i="55"/>
  <c r="AZ9" i="55" s="1"/>
  <c r="AN8" i="55"/>
  <c r="AN9" i="55" s="1"/>
  <c r="AH10" i="55"/>
  <c r="AH11" i="55" s="1"/>
  <c r="AJ6" i="55"/>
  <c r="AJ13" i="55"/>
  <c r="V10" i="55"/>
  <c r="V11" i="55" s="1"/>
  <c r="AM8" i="55"/>
  <c r="AM9" i="55" s="1"/>
  <c r="Y10" i="55"/>
  <c r="Y11" i="55" s="1"/>
  <c r="AN10" i="55"/>
  <c r="AN11" i="55" s="1"/>
  <c r="Z8" i="55"/>
  <c r="Z9" i="55" s="1"/>
  <c r="U10" i="55"/>
  <c r="U11" i="55" s="1"/>
  <c r="AB5" i="55"/>
  <c r="AB13" i="55" s="1"/>
  <c r="R6" i="55"/>
  <c r="R10" i="55" s="1"/>
  <c r="R11" i="55" s="1"/>
  <c r="BD5" i="55"/>
  <c r="AT13" i="55"/>
  <c r="AT6" i="55"/>
  <c r="AT10" i="55" s="1"/>
  <c r="AT11" i="55" s="1"/>
  <c r="AP7" i="55"/>
  <c r="AL10" i="55"/>
  <c r="AL11" i="55" s="1"/>
  <c r="I8" i="55"/>
  <c r="I9" i="55" s="1"/>
  <c r="M10" i="55"/>
  <c r="M11" i="55" s="1"/>
  <c r="AK8" i="55"/>
  <c r="AK9" i="55" s="1"/>
  <c r="AB7" i="55"/>
  <c r="E8" i="55"/>
  <c r="E9" i="55" s="1"/>
  <c r="K8" i="55"/>
  <c r="K9" i="55" s="1"/>
  <c r="G10" i="55"/>
  <c r="G11" i="55" s="1"/>
  <c r="G8" i="55"/>
  <c r="G9" i="55" s="1"/>
  <c r="AG6" i="55"/>
  <c r="AG10" i="55" s="1"/>
  <c r="AG11" i="55" s="1"/>
  <c r="AP5" i="55"/>
  <c r="AP6" i="55" s="1"/>
  <c r="BB8" i="55"/>
  <c r="BB9" i="55" s="1"/>
  <c r="AB6" i="55"/>
  <c r="AB10" i="55" s="1"/>
  <c r="R8" i="55"/>
  <c r="R9" i="55" s="1"/>
  <c r="AK13" i="55"/>
  <c r="C8" i="55"/>
  <c r="C9" i="55" s="1"/>
  <c r="AX8" i="54"/>
  <c r="AX9" i="54" s="1"/>
  <c r="AN10" i="54"/>
  <c r="AN11" i="54" s="1"/>
  <c r="AI8" i="54"/>
  <c r="AI9" i="54" s="1"/>
  <c r="AK8" i="54"/>
  <c r="AK9" i="54" s="1"/>
  <c r="Y8" i="54"/>
  <c r="Y9" i="54" s="1"/>
  <c r="U10" i="54"/>
  <c r="U11" i="54" s="1"/>
  <c r="AB5" i="54"/>
  <c r="AB13" i="54" s="1"/>
  <c r="X8" i="54"/>
  <c r="X9" i="54" s="1"/>
  <c r="I8" i="54"/>
  <c r="I9" i="54" s="1"/>
  <c r="BB8" i="54"/>
  <c r="BB9" i="54" s="1"/>
  <c r="M13" i="54"/>
  <c r="R8" i="54"/>
  <c r="R9" i="54" s="1"/>
  <c r="AB6" i="54"/>
  <c r="AL10" i="54"/>
  <c r="AL11" i="54" s="1"/>
  <c r="Y10" i="54"/>
  <c r="Y11" i="54" s="1"/>
  <c r="E8" i="54"/>
  <c r="E9" i="54" s="1"/>
  <c r="BD5" i="54"/>
  <c r="AT13" i="54"/>
  <c r="AT6" i="54"/>
  <c r="AT10" i="54" s="1"/>
  <c r="AT11" i="54" s="1"/>
  <c r="AH10" i="54"/>
  <c r="AH11" i="54" s="1"/>
  <c r="AK10" i="54"/>
  <c r="AK11" i="54" s="1"/>
  <c r="AK13" i="54"/>
  <c r="M6" i="54"/>
  <c r="M10" i="54" s="1"/>
  <c r="M11" i="54" s="1"/>
  <c r="K8" i="54"/>
  <c r="K9" i="54" s="1"/>
  <c r="AG6" i="54"/>
  <c r="AG10" i="54" s="1"/>
  <c r="AG11" i="54" s="1"/>
  <c r="AP5" i="54"/>
  <c r="AT8" i="54"/>
  <c r="AT9" i="54" s="1"/>
  <c r="AZ8" i="54"/>
  <c r="AZ9" i="54" s="1"/>
  <c r="AG13" i="54"/>
  <c r="AB7" i="54"/>
  <c r="AV8" i="54"/>
  <c r="AV9" i="54" s="1"/>
  <c r="BB10" i="53"/>
  <c r="AL10" i="53"/>
  <c r="AL11" i="53" s="1"/>
  <c r="Z10" i="53"/>
  <c r="AJ13" i="53"/>
  <c r="AJ6" i="53"/>
  <c r="AM8" i="53"/>
  <c r="AM9" i="53" s="1"/>
  <c r="AB13" i="53"/>
  <c r="M7" i="53"/>
  <c r="E8" i="53"/>
  <c r="E9" i="53" s="1"/>
  <c r="I8" i="53"/>
  <c r="I9" i="53" s="1"/>
  <c r="R8" i="53"/>
  <c r="R9" i="53" s="1"/>
  <c r="M6" i="53"/>
  <c r="C10" i="53"/>
  <c r="C11" i="53" s="1"/>
  <c r="M13" i="53"/>
  <c r="BB8" i="53"/>
  <c r="AB6" i="53"/>
  <c r="AV8" i="53"/>
  <c r="AV9" i="53" s="1"/>
  <c r="AH10" i="53"/>
  <c r="AH11" i="53" s="1"/>
  <c r="AG6" i="53"/>
  <c r="AP5" i="53"/>
  <c r="AP6" i="53" s="1"/>
  <c r="AP10" i="53" s="1"/>
  <c r="AP11" i="53" s="1"/>
  <c r="AT8" i="53"/>
  <c r="AT9" i="53" s="1"/>
  <c r="BD5" i="53"/>
  <c r="AT13" i="53"/>
  <c r="AT6" i="53"/>
  <c r="AT10" i="53" s="1"/>
  <c r="AT11" i="53" s="1"/>
  <c r="M10" i="53"/>
  <c r="M11" i="53" s="1"/>
  <c r="AK8" i="53"/>
  <c r="AK9" i="53" s="1"/>
  <c r="AK10" i="53"/>
  <c r="AK11" i="53" s="1"/>
  <c r="AP13" i="53"/>
  <c r="AX8" i="53"/>
  <c r="AX9" i="53" s="1"/>
  <c r="K10" i="53"/>
  <c r="K8" i="53"/>
  <c r="AB7" i="53"/>
  <c r="G8" i="53"/>
  <c r="G9" i="53" s="1"/>
  <c r="AV8" i="52"/>
  <c r="AV9" i="52" s="1"/>
  <c r="AX10" i="52"/>
  <c r="AX11" i="52" s="1"/>
  <c r="W8" i="52"/>
  <c r="W9" i="52" s="1"/>
  <c r="AJ13" i="52"/>
  <c r="AJ6" i="52"/>
  <c r="Z10" i="52"/>
  <c r="Z11" i="52" s="1"/>
  <c r="E10" i="52"/>
  <c r="E11" i="52" s="1"/>
  <c r="R8" i="52"/>
  <c r="R9" i="52" s="1"/>
  <c r="C8" i="52"/>
  <c r="C9" i="52" s="1"/>
  <c r="AG6" i="52"/>
  <c r="AP5" i="52"/>
  <c r="AP6" i="52" s="1"/>
  <c r="AG13" i="52"/>
  <c r="AB7" i="52"/>
  <c r="M13" i="52"/>
  <c r="E8" i="52"/>
  <c r="E9" i="52" s="1"/>
  <c r="AL10" i="52"/>
  <c r="AL11" i="52" s="1"/>
  <c r="BD5" i="52"/>
  <c r="AT6" i="52"/>
  <c r="AT10" i="52" s="1"/>
  <c r="AT11" i="52" s="1"/>
  <c r="AB6" i="52"/>
  <c r="M10" i="52"/>
  <c r="M11" i="52" s="1"/>
  <c r="G10" i="52"/>
  <c r="G11" i="52" s="1"/>
  <c r="G8" i="52"/>
  <c r="G9" i="52" s="1"/>
  <c r="AH10" i="52"/>
  <c r="AH11" i="52" s="1"/>
  <c r="AK13" i="52"/>
  <c r="AK8" i="52"/>
  <c r="AK9" i="52" s="1"/>
  <c r="AP7" i="52"/>
  <c r="I8" i="52"/>
  <c r="I9" i="52" s="1"/>
  <c r="K8" i="52"/>
  <c r="K9" i="52" s="1"/>
  <c r="I8" i="51"/>
  <c r="I9" i="51" s="1"/>
  <c r="AX10" i="51"/>
  <c r="AX11" i="51" s="1"/>
  <c r="C10" i="51"/>
  <c r="C11" i="51" s="1"/>
  <c r="AZ8" i="51"/>
  <c r="AZ9" i="51" s="1"/>
  <c r="AI8" i="51"/>
  <c r="AI9" i="51" s="1"/>
  <c r="AM10" i="51"/>
  <c r="AM11" i="51" s="1"/>
  <c r="AP7" i="51"/>
  <c r="AL8" i="51"/>
  <c r="AL9" i="51" s="1"/>
  <c r="T8" i="51"/>
  <c r="T9" i="51" s="1"/>
  <c r="U8" i="51"/>
  <c r="U9" i="51" s="1"/>
  <c r="Y10" i="51"/>
  <c r="Y11" i="51" s="1"/>
  <c r="AB7" i="51"/>
  <c r="AK13" i="51"/>
  <c r="AK6" i="51"/>
  <c r="C8" i="51"/>
  <c r="C9" i="51" s="1"/>
  <c r="S10" i="51"/>
  <c r="S11" i="51" s="1"/>
  <c r="BB13" i="51"/>
  <c r="BA8" i="51"/>
  <c r="BA9" i="51" s="1"/>
  <c r="E8" i="51"/>
  <c r="E9" i="51" s="1"/>
  <c r="W10" i="51"/>
  <c r="W11" i="51" s="1"/>
  <c r="AV10" i="51"/>
  <c r="AV11" i="51" s="1"/>
  <c r="V10" i="51"/>
  <c r="V11" i="51" s="1"/>
  <c r="V8" i="51"/>
  <c r="V9" i="51" s="1"/>
  <c r="AH8" i="51"/>
  <c r="AH9" i="51" s="1"/>
  <c r="Z10" i="51"/>
  <c r="Z11" i="51" s="1"/>
  <c r="Z8" i="51"/>
  <c r="Z9" i="51" s="1"/>
  <c r="AZ10" i="51"/>
  <c r="AZ11" i="51" s="1"/>
  <c r="K10" i="51"/>
  <c r="K11" i="51" s="1"/>
  <c r="AG13" i="51"/>
  <c r="AG6" i="51"/>
  <c r="AP5" i="51"/>
  <c r="AP6" i="51" s="1"/>
  <c r="AP10" i="51" s="1"/>
  <c r="AP11" i="51" s="1"/>
  <c r="AL10" i="51"/>
  <c r="AL11" i="51" s="1"/>
  <c r="G10" i="51"/>
  <c r="G11" i="51" s="1"/>
  <c r="BD5" i="51"/>
  <c r="AT6" i="51"/>
  <c r="AT10" i="51" s="1"/>
  <c r="AT11" i="51" s="1"/>
  <c r="AT13" i="51"/>
  <c r="R13" i="51"/>
  <c r="R6" i="51"/>
  <c r="AB5" i="51"/>
  <c r="AB6" i="51" s="1"/>
  <c r="AX10" i="50"/>
  <c r="AX11" i="50" s="1"/>
  <c r="AN10" i="50"/>
  <c r="AN11" i="50" s="1"/>
  <c r="AJ10" i="50"/>
  <c r="AJ11" i="50" s="1"/>
  <c r="AN8" i="50"/>
  <c r="AN9" i="50" s="1"/>
  <c r="AL8" i="50"/>
  <c r="AL9" i="50" s="1"/>
  <c r="T8" i="50"/>
  <c r="T9" i="50" s="1"/>
  <c r="Z10" i="50"/>
  <c r="Z11" i="50" s="1"/>
  <c r="W10" i="50"/>
  <c r="W11" i="50" s="1"/>
  <c r="M7" i="50"/>
  <c r="M10" i="50" s="1"/>
  <c r="M11" i="50" s="1"/>
  <c r="K8" i="50"/>
  <c r="K9" i="50" s="1"/>
  <c r="M6" i="50"/>
  <c r="AV8" i="50"/>
  <c r="AV9" i="50" s="1"/>
  <c r="M13" i="50"/>
  <c r="C8" i="50"/>
  <c r="C9" i="50" s="1"/>
  <c r="AB7" i="50"/>
  <c r="BD5" i="50"/>
  <c r="AT6" i="50"/>
  <c r="AT10" i="50" s="1"/>
  <c r="AT11" i="50" s="1"/>
  <c r="K10" i="50"/>
  <c r="K11" i="50" s="1"/>
  <c r="AY10" i="50"/>
  <c r="AY11" i="50" s="1"/>
  <c r="AY8" i="50"/>
  <c r="AY9" i="50" s="1"/>
  <c r="V10" i="50"/>
  <c r="V11" i="50" s="1"/>
  <c r="AV10" i="50"/>
  <c r="AV11" i="50" s="1"/>
  <c r="AZ10" i="50"/>
  <c r="AZ11" i="50" s="1"/>
  <c r="D8" i="50"/>
  <c r="D9" i="50" s="1"/>
  <c r="AT8" i="50"/>
  <c r="AT9" i="50" s="1"/>
  <c r="AH10" i="50"/>
  <c r="AH11" i="50" s="1"/>
  <c r="AL10" i="50"/>
  <c r="AL11" i="50" s="1"/>
  <c r="R6" i="50"/>
  <c r="R10" i="50" s="1"/>
  <c r="R11" i="50" s="1"/>
  <c r="AB5" i="50"/>
  <c r="AB6" i="50" s="1"/>
  <c r="R13" i="50"/>
  <c r="AU8" i="50"/>
  <c r="AU9" i="50" s="1"/>
  <c r="G10" i="50"/>
  <c r="G11" i="50" s="1"/>
  <c r="AK13" i="50"/>
  <c r="AK6" i="50"/>
  <c r="BD14" i="50"/>
  <c r="BD7" i="50" s="1"/>
  <c r="AG13" i="50"/>
  <c r="AP5" i="50"/>
  <c r="AP6" i="50" s="1"/>
  <c r="AP10" i="50" s="1"/>
  <c r="AP11" i="50" s="1"/>
  <c r="AG6" i="50"/>
  <c r="S10" i="50"/>
  <c r="S11" i="50" s="1"/>
  <c r="AK10" i="49"/>
  <c r="AK11" i="49" s="1"/>
  <c r="AL8" i="49"/>
  <c r="AL9" i="49" s="1"/>
  <c r="AM8" i="49"/>
  <c r="AM9" i="49" s="1"/>
  <c r="V8" i="49"/>
  <c r="V9" i="49" s="1"/>
  <c r="U10" i="49"/>
  <c r="U11" i="49" s="1"/>
  <c r="E10" i="49"/>
  <c r="E11" i="49" s="1"/>
  <c r="G8" i="49"/>
  <c r="G9" i="49" s="1"/>
  <c r="AV8" i="49"/>
  <c r="AV9" i="49" s="1"/>
  <c r="AX8" i="49"/>
  <c r="AX9" i="49" s="1"/>
  <c r="I8" i="49"/>
  <c r="I9" i="49" s="1"/>
  <c r="AZ8" i="49"/>
  <c r="AZ9" i="49" s="1"/>
  <c r="AH10" i="49"/>
  <c r="AH11" i="49" s="1"/>
  <c r="AL10" i="49"/>
  <c r="AL11" i="49" s="1"/>
  <c r="R8" i="49"/>
  <c r="R9" i="49" s="1"/>
  <c r="E8" i="49"/>
  <c r="E9" i="49" s="1"/>
  <c r="BD5" i="49"/>
  <c r="AT13" i="49"/>
  <c r="AT6" i="49"/>
  <c r="AT10" i="49" s="1"/>
  <c r="AT11" i="49" s="1"/>
  <c r="AK13" i="49"/>
  <c r="Y10" i="49"/>
  <c r="Y11" i="49" s="1"/>
  <c r="M10" i="49"/>
  <c r="M11" i="49" s="1"/>
  <c r="C8" i="49"/>
  <c r="C9" i="49" s="1"/>
  <c r="C10" i="49"/>
  <c r="C11" i="49" s="1"/>
  <c r="AG6" i="49"/>
  <c r="AG10" i="49" s="1"/>
  <c r="AG11" i="49" s="1"/>
  <c r="AP5" i="49"/>
  <c r="AK8" i="49"/>
  <c r="AK9" i="49" s="1"/>
  <c r="AG13" i="49"/>
  <c r="AB6" i="49"/>
  <c r="AB7" i="49"/>
  <c r="K8" i="49"/>
  <c r="K10" i="49"/>
  <c r="BB8" i="49"/>
  <c r="AL10" i="48"/>
  <c r="AL11" i="48" s="1"/>
  <c r="AW10" i="48"/>
  <c r="AW11" i="48" s="1"/>
  <c r="AP7" i="48"/>
  <c r="AP13" i="48"/>
  <c r="AN6" i="48"/>
  <c r="G10" i="48"/>
  <c r="G11" i="48" s="1"/>
  <c r="D8" i="48"/>
  <c r="D9" i="48" s="1"/>
  <c r="V8" i="48"/>
  <c r="V9" i="48" s="1"/>
  <c r="AB5" i="48"/>
  <c r="AB13" i="48" s="1"/>
  <c r="M10" i="48"/>
  <c r="M11" i="48" s="1"/>
  <c r="T8" i="48"/>
  <c r="T9" i="48" s="1"/>
  <c r="V13" i="48"/>
  <c r="X8" i="48"/>
  <c r="X9" i="48" s="1"/>
  <c r="K8" i="48"/>
  <c r="AF8" i="48"/>
  <c r="AF9" i="48" s="1"/>
  <c r="BD5" i="48"/>
  <c r="AT6" i="48"/>
  <c r="AT10" i="48" s="1"/>
  <c r="AT11" i="48" s="1"/>
  <c r="AP6" i="48"/>
  <c r="AP10" i="48" s="1"/>
  <c r="AP11" i="48" s="1"/>
  <c r="AH10" i="48"/>
  <c r="AH11" i="48" s="1"/>
  <c r="W10" i="48"/>
  <c r="W11" i="48" s="1"/>
  <c r="AB6" i="48"/>
  <c r="AB7" i="48"/>
  <c r="BA10" i="48"/>
  <c r="BA11" i="48" s="1"/>
  <c r="H8" i="48"/>
  <c r="H9" i="48" s="1"/>
  <c r="AT8" i="48"/>
  <c r="AT9" i="48" s="1"/>
  <c r="G8" i="48"/>
  <c r="G9" i="48" s="1"/>
  <c r="S10" i="48"/>
  <c r="S11" i="48" s="1"/>
  <c r="BB8" i="47"/>
  <c r="BB9" i="47" s="1"/>
  <c r="AJ8" i="47"/>
  <c r="AJ9" i="47" s="1"/>
  <c r="AH8" i="47"/>
  <c r="AH9" i="47" s="1"/>
  <c r="AK8" i="47"/>
  <c r="AK9" i="47" s="1"/>
  <c r="AN13" i="47"/>
  <c r="AN6" i="47"/>
  <c r="AP13" i="47"/>
  <c r="W10" i="47"/>
  <c r="W11" i="47" s="1"/>
  <c r="AB7" i="47"/>
  <c r="X10" i="47"/>
  <c r="X11" i="47" s="1"/>
  <c r="V8" i="47"/>
  <c r="V9" i="47" s="1"/>
  <c r="U8" i="47"/>
  <c r="U9" i="47" s="1"/>
  <c r="AY13" i="47"/>
  <c r="M10" i="47"/>
  <c r="M11" i="47" s="1"/>
  <c r="BD5" i="47"/>
  <c r="AT6" i="47"/>
  <c r="AT10" i="47" s="1"/>
  <c r="AT11" i="47" s="1"/>
  <c r="H10" i="47"/>
  <c r="H11" i="47" s="1"/>
  <c r="H8" i="47"/>
  <c r="H9" i="47" s="1"/>
  <c r="R6" i="47"/>
  <c r="AB5" i="47"/>
  <c r="AB6" i="47" s="1"/>
  <c r="AB10" i="47" s="1"/>
  <c r="K10" i="47"/>
  <c r="K11" i="47" s="1"/>
  <c r="K8" i="47"/>
  <c r="K9" i="47" s="1"/>
  <c r="AP6" i="47"/>
  <c r="S10" i="47"/>
  <c r="S11" i="47" s="1"/>
  <c r="AY10" i="47"/>
  <c r="AY11" i="47" s="1"/>
  <c r="AY8" i="47"/>
  <c r="AY9" i="47" s="1"/>
  <c r="BD14" i="47"/>
  <c r="BD7" i="47" s="1"/>
  <c r="R13" i="47"/>
  <c r="M13" i="47"/>
  <c r="AL10" i="47"/>
  <c r="AL11" i="47" s="1"/>
  <c r="AG8" i="47"/>
  <c r="AG9" i="47" s="1"/>
  <c r="D10" i="47"/>
  <c r="D11" i="47" s="1"/>
  <c r="D8" i="47"/>
  <c r="D9" i="47" s="1"/>
  <c r="W8" i="47"/>
  <c r="W9" i="47" s="1"/>
  <c r="AT13" i="47"/>
  <c r="AP7" i="47"/>
  <c r="AV10" i="47"/>
  <c r="AV11" i="47" s="1"/>
  <c r="AV8" i="47"/>
  <c r="AV9" i="47" s="1"/>
  <c r="C10" i="47"/>
  <c r="C11" i="47" s="1"/>
  <c r="C8" i="47"/>
  <c r="C9" i="47" s="1"/>
  <c r="AH10" i="47"/>
  <c r="AH11" i="47" s="1"/>
  <c r="AZ10" i="47"/>
  <c r="AZ11" i="47" s="1"/>
  <c r="G10" i="47"/>
  <c r="G11" i="47" s="1"/>
  <c r="BB10" i="45"/>
  <c r="BA8" i="45"/>
  <c r="BA9" i="45" s="1"/>
  <c r="AP7" i="45"/>
  <c r="AK10" i="45"/>
  <c r="AK11" i="45" s="1"/>
  <c r="AI8" i="45"/>
  <c r="AI9" i="45" s="1"/>
  <c r="AJ13" i="45"/>
  <c r="AJ6" i="45"/>
  <c r="Z8" i="45"/>
  <c r="Z9" i="45" s="1"/>
  <c r="X8" i="45"/>
  <c r="X9" i="45" s="1"/>
  <c r="V8" i="45"/>
  <c r="V9" i="45" s="1"/>
  <c r="BB8" i="45"/>
  <c r="BB9" i="45" s="1"/>
  <c r="C10" i="45"/>
  <c r="C11" i="45" s="1"/>
  <c r="M13" i="45"/>
  <c r="R8" i="45"/>
  <c r="R9" i="45" s="1"/>
  <c r="AK13" i="45"/>
  <c r="K10" i="45"/>
  <c r="K11" i="45" s="1"/>
  <c r="K8" i="45"/>
  <c r="K9" i="45" s="1"/>
  <c r="G8" i="45"/>
  <c r="G9" i="45" s="1"/>
  <c r="G10" i="45"/>
  <c r="G11" i="45" s="1"/>
  <c r="AB6" i="45"/>
  <c r="AL10" i="45"/>
  <c r="AL11" i="45" s="1"/>
  <c r="AG6" i="45"/>
  <c r="AG10" i="45" s="1"/>
  <c r="AG11" i="45" s="1"/>
  <c r="AP5" i="45"/>
  <c r="AP6" i="45" s="1"/>
  <c r="AP10" i="45" s="1"/>
  <c r="AP11" i="45" s="1"/>
  <c r="AG13" i="45"/>
  <c r="I8" i="45"/>
  <c r="I9" i="45" s="1"/>
  <c r="BD5" i="45"/>
  <c r="AT13" i="45"/>
  <c r="AT6" i="45"/>
  <c r="AT10" i="45" s="1"/>
  <c r="AT11" i="45" s="1"/>
  <c r="AB7" i="45"/>
  <c r="AX8" i="45"/>
  <c r="AX9" i="45" s="1"/>
  <c r="AH10" i="45"/>
  <c r="AH11" i="45" s="1"/>
  <c r="AK8" i="45"/>
  <c r="AK9" i="45" s="1"/>
  <c r="E8" i="45"/>
  <c r="E9" i="45" s="1"/>
  <c r="M10" i="45"/>
  <c r="M11" i="45" s="1"/>
  <c r="AX10" i="44"/>
  <c r="AX11" i="44" s="1"/>
  <c r="AP7" i="44"/>
  <c r="AF10" i="44"/>
  <c r="AF11" i="44" s="1"/>
  <c r="AK8" i="44"/>
  <c r="AK9" i="44" s="1"/>
  <c r="Z8" i="44"/>
  <c r="Z9" i="44" s="1"/>
  <c r="BA13" i="44"/>
  <c r="BA8" i="44"/>
  <c r="BA9" i="44" s="1"/>
  <c r="F8" i="44"/>
  <c r="F9" i="44" s="1"/>
  <c r="M13" i="44"/>
  <c r="R10" i="44"/>
  <c r="R11" i="44" s="1"/>
  <c r="AB13" i="44"/>
  <c r="AH10" i="44"/>
  <c r="AH11" i="44" s="1"/>
  <c r="Y10" i="44"/>
  <c r="Y11" i="44" s="1"/>
  <c r="AK10" i="44"/>
  <c r="AK11" i="44" s="1"/>
  <c r="AK13" i="44"/>
  <c r="AB7" i="44"/>
  <c r="I8" i="44"/>
  <c r="I9" i="44" s="1"/>
  <c r="U10" i="44"/>
  <c r="U11" i="44" s="1"/>
  <c r="R8" i="44"/>
  <c r="R9" i="44" s="1"/>
  <c r="BB8" i="44"/>
  <c r="BB9" i="44" s="1"/>
  <c r="AB6" i="44"/>
  <c r="AZ8" i="44"/>
  <c r="AZ9" i="44" s="1"/>
  <c r="AG6" i="44"/>
  <c r="AG10" i="44" s="1"/>
  <c r="AG11" i="44" s="1"/>
  <c r="AP5" i="44"/>
  <c r="AP6" i="44" s="1"/>
  <c r="AP10" i="44" s="1"/>
  <c r="AP11" i="44" s="1"/>
  <c r="AG13" i="44"/>
  <c r="E8" i="44"/>
  <c r="E9" i="44" s="1"/>
  <c r="BD5" i="44"/>
  <c r="AT13" i="44"/>
  <c r="AT6" i="44"/>
  <c r="AT10" i="44" s="1"/>
  <c r="AT11" i="44" s="1"/>
  <c r="AX8" i="44"/>
  <c r="AX9" i="44" s="1"/>
  <c r="AL10" i="44"/>
  <c r="AL11" i="44" s="1"/>
  <c r="M6" i="44"/>
  <c r="M10" i="44" s="1"/>
  <c r="M11" i="44" s="1"/>
  <c r="K8" i="44"/>
  <c r="K9" i="44" s="1"/>
  <c r="AV8" i="43"/>
  <c r="AV9" i="43" s="1"/>
  <c r="AJ10" i="43"/>
  <c r="AJ11" i="43" s="1"/>
  <c r="AP7" i="43"/>
  <c r="AN13" i="43"/>
  <c r="AN6" i="43"/>
  <c r="W10" i="43"/>
  <c r="W11" i="43" s="1"/>
  <c r="E8" i="43"/>
  <c r="E9" i="43" s="1"/>
  <c r="G10" i="43"/>
  <c r="G11" i="43" s="1"/>
  <c r="BD13" i="43"/>
  <c r="AT8" i="43"/>
  <c r="AT9" i="43" s="1"/>
  <c r="AB7" i="43"/>
  <c r="D10" i="43"/>
  <c r="D11" i="43" s="1"/>
  <c r="D8" i="43"/>
  <c r="D9" i="43" s="1"/>
  <c r="Z10" i="43"/>
  <c r="Z11" i="43" s="1"/>
  <c r="Z8" i="43"/>
  <c r="Z9" i="43" s="1"/>
  <c r="BD14" i="43"/>
  <c r="BD7" i="43" s="1"/>
  <c r="BD10" i="43" s="1"/>
  <c r="BD11" i="43" s="1"/>
  <c r="AG13" i="43"/>
  <c r="AG6" i="43"/>
  <c r="AP5" i="43"/>
  <c r="AP6" i="43" s="1"/>
  <c r="AP10" i="43" s="1"/>
  <c r="AP11" i="43" s="1"/>
  <c r="M10" i="43"/>
  <c r="M11" i="43" s="1"/>
  <c r="AT10" i="43"/>
  <c r="AT11" i="43" s="1"/>
  <c r="R13" i="43"/>
  <c r="R6" i="43"/>
  <c r="AB5" i="43"/>
  <c r="AB6" i="43" s="1"/>
  <c r="M13" i="43"/>
  <c r="K10" i="43"/>
  <c r="K11" i="43" s="1"/>
  <c r="K8" i="43"/>
  <c r="K9" i="43" s="1"/>
  <c r="AH10" i="43"/>
  <c r="AH11" i="43" s="1"/>
  <c r="H10" i="43"/>
  <c r="H11" i="43" s="1"/>
  <c r="H8" i="43"/>
  <c r="H9" i="43" s="1"/>
  <c r="AK13" i="43"/>
  <c r="AK6" i="43"/>
  <c r="V10" i="43"/>
  <c r="V11" i="43" s="1"/>
  <c r="V8" i="43"/>
  <c r="V9" i="43" s="1"/>
  <c r="X8" i="43"/>
  <c r="X9" i="43" s="1"/>
  <c r="S10" i="43"/>
  <c r="S11" i="43" s="1"/>
  <c r="I8" i="43"/>
  <c r="I9" i="43" s="1"/>
  <c r="AL8" i="43"/>
  <c r="AL9" i="43" s="1"/>
  <c r="AV10" i="43"/>
  <c r="AV11" i="43" s="1"/>
  <c r="AZ10" i="43"/>
  <c r="AZ11" i="43" s="1"/>
  <c r="AN8" i="42"/>
  <c r="AK13" i="42"/>
  <c r="AJ6" i="42"/>
  <c r="AJ13" i="42"/>
  <c r="E10" i="42"/>
  <c r="E11" i="42" s="1"/>
  <c r="AB13" i="42"/>
  <c r="G10" i="42"/>
  <c r="G11" i="42" s="1"/>
  <c r="K8" i="42"/>
  <c r="I8" i="42"/>
  <c r="I9" i="42" s="1"/>
  <c r="D8" i="42"/>
  <c r="D9" i="42" s="1"/>
  <c r="AV10" i="42"/>
  <c r="AV11" i="42" s="1"/>
  <c r="AX8" i="42"/>
  <c r="AX9" i="42" s="1"/>
  <c r="R8" i="42"/>
  <c r="R9" i="42" s="1"/>
  <c r="C10" i="42"/>
  <c r="C11" i="42" s="1"/>
  <c r="AK8" i="42"/>
  <c r="AK9" i="42" s="1"/>
  <c r="AP7" i="42"/>
  <c r="AB7" i="42"/>
  <c r="M13" i="42"/>
  <c r="G8" i="42"/>
  <c r="G9" i="42" s="1"/>
  <c r="BD5" i="42"/>
  <c r="AT13" i="42"/>
  <c r="AT6" i="42"/>
  <c r="AT10" i="42" s="1"/>
  <c r="AT11" i="42" s="1"/>
  <c r="AL10" i="42"/>
  <c r="AL11" i="42" s="1"/>
  <c r="E8" i="42"/>
  <c r="E9" i="42" s="1"/>
  <c r="AG6" i="42"/>
  <c r="AG10" i="42" s="1"/>
  <c r="AG11" i="42" s="1"/>
  <c r="AP5" i="42"/>
  <c r="AP6" i="42" s="1"/>
  <c r="AZ8" i="42"/>
  <c r="AZ9" i="42" s="1"/>
  <c r="M10" i="42"/>
  <c r="M11" i="42" s="1"/>
  <c r="K10" i="42"/>
  <c r="C8" i="42"/>
  <c r="C9" i="42" s="1"/>
  <c r="AB6" i="42"/>
  <c r="Y10" i="42"/>
  <c r="Y11" i="42" s="1"/>
  <c r="BB8" i="42"/>
  <c r="U10" i="42"/>
  <c r="U11" i="42" s="1"/>
  <c r="AV8" i="41"/>
  <c r="AV9" i="41" s="1"/>
  <c r="BB10" i="41"/>
  <c r="AL10" i="41"/>
  <c r="AL11" i="41" s="1"/>
  <c r="AJ10" i="41"/>
  <c r="AJ11" i="41" s="1"/>
  <c r="AM10" i="41"/>
  <c r="AM11" i="41" s="1"/>
  <c r="AF10" i="41"/>
  <c r="AF11" i="41" s="1"/>
  <c r="AJ8" i="41"/>
  <c r="AJ9" i="41" s="1"/>
  <c r="AH13" i="41"/>
  <c r="Z8" i="41"/>
  <c r="Z9" i="41" s="1"/>
  <c r="AB7" i="41"/>
  <c r="D10" i="41"/>
  <c r="D11" i="41" s="1"/>
  <c r="Y8" i="41"/>
  <c r="Y9" i="41" s="1"/>
  <c r="K10" i="41"/>
  <c r="K11" i="41" s="1"/>
  <c r="H10" i="41"/>
  <c r="H11" i="41" s="1"/>
  <c r="G10" i="41"/>
  <c r="G11" i="41" s="1"/>
  <c r="AZ8" i="41"/>
  <c r="AZ9" i="41" s="1"/>
  <c r="I8" i="41"/>
  <c r="I9" i="41" s="1"/>
  <c r="C10" i="41"/>
  <c r="C11" i="41" s="1"/>
  <c r="AK13" i="41"/>
  <c r="AK6" i="41"/>
  <c r="BD5" i="41"/>
  <c r="AT6" i="41"/>
  <c r="AT10" i="41" s="1"/>
  <c r="AT11" i="41" s="1"/>
  <c r="E8" i="41"/>
  <c r="E9" i="41" s="1"/>
  <c r="AH10" i="41"/>
  <c r="AH11" i="41" s="1"/>
  <c r="AG13" i="41"/>
  <c r="AG6" i="41"/>
  <c r="AP5" i="41"/>
  <c r="AP6" i="41" s="1"/>
  <c r="AP10" i="41" s="1"/>
  <c r="AP11" i="41" s="1"/>
  <c r="R6" i="41"/>
  <c r="AB5" i="41"/>
  <c r="AB6" i="41" s="1"/>
  <c r="AT8" i="41"/>
  <c r="AT9" i="41" s="1"/>
  <c r="BD14" i="41"/>
  <c r="BD7" i="41" s="1"/>
  <c r="AZ10" i="41"/>
  <c r="AZ11" i="41" s="1"/>
  <c r="AI10" i="41"/>
  <c r="AI11" i="41" s="1"/>
  <c r="AV10" i="41"/>
  <c r="AV11" i="41" s="1"/>
  <c r="AP13" i="41"/>
  <c r="W10" i="41"/>
  <c r="W11" i="41" s="1"/>
  <c r="R13" i="41"/>
  <c r="D8" i="41"/>
  <c r="D9" i="41" s="1"/>
  <c r="M7" i="41"/>
  <c r="M6" i="41"/>
  <c r="BD14" i="40"/>
  <c r="BD7" i="40" s="1"/>
  <c r="AV10" i="40"/>
  <c r="AV11" i="40" s="1"/>
  <c r="AH10" i="40"/>
  <c r="AH11" i="40" s="1"/>
  <c r="AJ8" i="40"/>
  <c r="AJ9" i="40" s="1"/>
  <c r="AN6" i="40"/>
  <c r="AN13" i="40"/>
  <c r="AL8" i="40"/>
  <c r="AL9" i="40" s="1"/>
  <c r="S10" i="40"/>
  <c r="S11" i="40" s="1"/>
  <c r="M7" i="40"/>
  <c r="M10" i="40" s="1"/>
  <c r="M11" i="40" s="1"/>
  <c r="K8" i="40"/>
  <c r="K9" i="40" s="1"/>
  <c r="J10" i="40"/>
  <c r="J11" i="40" s="1"/>
  <c r="H8" i="40"/>
  <c r="H9" i="40" s="1"/>
  <c r="AG13" i="40"/>
  <c r="AG6" i="40"/>
  <c r="AP5" i="40"/>
  <c r="AP6" i="40" s="1"/>
  <c r="AX13" i="40"/>
  <c r="AK13" i="40"/>
  <c r="AK6" i="40"/>
  <c r="S8" i="40"/>
  <c r="S9" i="40" s="1"/>
  <c r="I8" i="40"/>
  <c r="I9" i="40" s="1"/>
  <c r="R6" i="40"/>
  <c r="AB5" i="40"/>
  <c r="AB6" i="40" s="1"/>
  <c r="AB10" i="40" s="1"/>
  <c r="T8" i="40"/>
  <c r="T9" i="40" s="1"/>
  <c r="BD5" i="40"/>
  <c r="AT6" i="40"/>
  <c r="AT10" i="40" s="1"/>
  <c r="AT11" i="40" s="1"/>
  <c r="E8" i="40"/>
  <c r="E9" i="40" s="1"/>
  <c r="AZ8" i="40"/>
  <c r="AZ9" i="40" s="1"/>
  <c r="AZ10" i="40"/>
  <c r="AZ11" i="40" s="1"/>
  <c r="W10" i="40"/>
  <c r="W11" i="40" s="1"/>
  <c r="AP7" i="40"/>
  <c r="BA10" i="40"/>
  <c r="BA11" i="40" s="1"/>
  <c r="AB7" i="40"/>
  <c r="AL10" i="40"/>
  <c r="AL11" i="40" s="1"/>
  <c r="AZ8" i="39"/>
  <c r="AF8" i="39"/>
  <c r="AF9" i="39" s="1"/>
  <c r="AJ13" i="39"/>
  <c r="AJ6" i="39"/>
  <c r="M13" i="39"/>
  <c r="R8" i="39"/>
  <c r="R9" i="39" s="1"/>
  <c r="AH10" i="39"/>
  <c r="M6" i="39"/>
  <c r="AG6" i="39"/>
  <c r="AP5" i="39"/>
  <c r="AB6" i="39"/>
  <c r="H8" i="39"/>
  <c r="H9" i="39" s="1"/>
  <c r="AL10" i="39"/>
  <c r="I8" i="39"/>
  <c r="M7" i="39"/>
  <c r="D8" i="39"/>
  <c r="D9" i="39" s="1"/>
  <c r="AK13" i="39"/>
  <c r="AK8" i="39"/>
  <c r="AK9" i="39" s="1"/>
  <c r="G10" i="39"/>
  <c r="G11" i="39" s="1"/>
  <c r="G8" i="39"/>
  <c r="G9" i="39" s="1"/>
  <c r="E8" i="39"/>
  <c r="AG13" i="39"/>
  <c r="AB7" i="39"/>
  <c r="BD5" i="39"/>
  <c r="AT6" i="39"/>
  <c r="AT10" i="39" s="1"/>
  <c r="AT11" i="39" s="1"/>
  <c r="K8" i="39"/>
  <c r="K9" i="39" s="1"/>
  <c r="AK10" i="38"/>
  <c r="AH10" i="38"/>
  <c r="AH11" i="38" s="1"/>
  <c r="BB10" i="38"/>
  <c r="V8" i="38"/>
  <c r="AJ6" i="38"/>
  <c r="Z8" i="38"/>
  <c r="X8" i="38"/>
  <c r="X9" i="38" s="1"/>
  <c r="BB8" i="38"/>
  <c r="AZ8" i="38"/>
  <c r="AZ9" i="38" s="1"/>
  <c r="E8" i="38"/>
  <c r="E9" i="38" s="1"/>
  <c r="AV8" i="38"/>
  <c r="AV9" i="38" s="1"/>
  <c r="M6" i="38"/>
  <c r="AB6" i="38"/>
  <c r="C10" i="38"/>
  <c r="C11" i="38" s="1"/>
  <c r="M7" i="38"/>
  <c r="M10" i="38" s="1"/>
  <c r="M11" i="38" s="1"/>
  <c r="AG6" i="38"/>
  <c r="AG10" i="38" s="1"/>
  <c r="AG11" i="38" s="1"/>
  <c r="AP5" i="38"/>
  <c r="AM13" i="38"/>
  <c r="AM6" i="38"/>
  <c r="AG13" i="38"/>
  <c r="AB10" i="38"/>
  <c r="AB13" i="38"/>
  <c r="AI13" i="38"/>
  <c r="AI6" i="38"/>
  <c r="AX8" i="38"/>
  <c r="AK8" i="38"/>
  <c r="AL10" i="38"/>
  <c r="AL11" i="38" s="1"/>
  <c r="K10" i="38"/>
  <c r="K8" i="38"/>
  <c r="BD5" i="38"/>
  <c r="AT13" i="38"/>
  <c r="AT6" i="38"/>
  <c r="AT10" i="38" s="1"/>
  <c r="AT11" i="38" s="1"/>
  <c r="AG8" i="38"/>
  <c r="AG9" i="38" s="1"/>
  <c r="I8" i="38"/>
  <c r="I9" i="38" s="1"/>
  <c r="M13" i="38"/>
  <c r="BB10" i="37"/>
  <c r="AL10" i="37"/>
  <c r="AL11" i="37" s="1"/>
  <c r="AK8" i="37"/>
  <c r="AK9" i="37" s="1"/>
  <c r="AK13" i="37"/>
  <c r="G10" i="37"/>
  <c r="G11" i="37" s="1"/>
  <c r="G8" i="37"/>
  <c r="G9" i="37" s="1"/>
  <c r="M13" i="37"/>
  <c r="R8" i="37"/>
  <c r="R9" i="37" s="1"/>
  <c r="AB6" i="37"/>
  <c r="K10" i="37"/>
  <c r="K11" i="37" s="1"/>
  <c r="K8" i="37"/>
  <c r="K9" i="37" s="1"/>
  <c r="AB7" i="37"/>
  <c r="I8" i="37"/>
  <c r="I9" i="37" s="1"/>
  <c r="H8" i="37"/>
  <c r="H9" i="37" s="1"/>
  <c r="BD5" i="37"/>
  <c r="AT6" i="37"/>
  <c r="AT10" i="37" s="1"/>
  <c r="AT11" i="37" s="1"/>
  <c r="E8" i="37"/>
  <c r="E9" i="37" s="1"/>
  <c r="D8" i="37"/>
  <c r="D9" i="37" s="1"/>
  <c r="AG6" i="37"/>
  <c r="AP5" i="37"/>
  <c r="AG13" i="37"/>
  <c r="M10" i="37"/>
  <c r="M11" i="37" s="1"/>
  <c r="AH10" i="37"/>
  <c r="AH11" i="37" s="1"/>
  <c r="AX10" i="36"/>
  <c r="AX11" i="36" s="1"/>
  <c r="AV8" i="36"/>
  <c r="AV9" i="36" s="1"/>
  <c r="AL10" i="36"/>
  <c r="AL11" i="36" s="1"/>
  <c r="AP7" i="36"/>
  <c r="AH10" i="36"/>
  <c r="AH11" i="36" s="1"/>
  <c r="AT10" i="36"/>
  <c r="AT11" i="36" s="1"/>
  <c r="K10" i="36"/>
  <c r="U8" i="36"/>
  <c r="U9" i="36" s="1"/>
  <c r="X8" i="36"/>
  <c r="X9" i="36" s="1"/>
  <c r="D8" i="36"/>
  <c r="D9" i="36" s="1"/>
  <c r="G8" i="36"/>
  <c r="G9" i="36" s="1"/>
  <c r="AB7" i="36"/>
  <c r="M6" i="36"/>
  <c r="R13" i="36"/>
  <c r="R6" i="36"/>
  <c r="AB5" i="36"/>
  <c r="AB6" i="36" s="1"/>
  <c r="AB10" i="36" s="1"/>
  <c r="M13" i="36"/>
  <c r="AY10" i="36"/>
  <c r="AY11" i="36" s="1"/>
  <c r="V10" i="36"/>
  <c r="V11" i="36" s="1"/>
  <c r="V8" i="36"/>
  <c r="V9" i="36" s="1"/>
  <c r="BD14" i="36"/>
  <c r="BD7" i="36" s="1"/>
  <c r="BD10" i="36" s="1"/>
  <c r="BD11" i="36" s="1"/>
  <c r="AG13" i="36"/>
  <c r="AG6" i="36"/>
  <c r="AP5" i="36"/>
  <c r="AP6" i="36" s="1"/>
  <c r="AP10" i="36" s="1"/>
  <c r="AP11" i="36" s="1"/>
  <c r="AZ10" i="36"/>
  <c r="AZ11" i="36" s="1"/>
  <c r="AT8" i="36"/>
  <c r="AT9" i="36" s="1"/>
  <c r="H10" i="36"/>
  <c r="H11" i="36" s="1"/>
  <c r="AB13" i="36"/>
  <c r="I8" i="36"/>
  <c r="I9" i="36" s="1"/>
  <c r="AU10" i="36"/>
  <c r="AU11" i="36" s="1"/>
  <c r="D10" i="36"/>
  <c r="D11" i="36" s="1"/>
  <c r="AK13" i="36"/>
  <c r="AK6" i="36"/>
  <c r="S8" i="36"/>
  <c r="S9" i="36" s="1"/>
  <c r="E8" i="36"/>
  <c r="E9" i="36" s="1"/>
  <c r="Z10" i="36"/>
  <c r="Z8" i="36"/>
  <c r="M7" i="36"/>
  <c r="BD13" i="36"/>
  <c r="AV10" i="36"/>
  <c r="AV11" i="36" s="1"/>
  <c r="BB10" i="35"/>
  <c r="AJ8" i="35"/>
  <c r="AL10" i="35"/>
  <c r="AL11" i="35" s="1"/>
  <c r="AN6" i="35"/>
  <c r="M7" i="35"/>
  <c r="AV8" i="35"/>
  <c r="AV9" i="35" s="1"/>
  <c r="M13" i="35"/>
  <c r="BD5" i="35"/>
  <c r="AT13" i="35"/>
  <c r="AT6" i="35"/>
  <c r="AT10" i="35" s="1"/>
  <c r="AT11" i="35" s="1"/>
  <c r="AM13" i="35"/>
  <c r="AM6" i="35"/>
  <c r="I8" i="35"/>
  <c r="I9" i="35" s="1"/>
  <c r="M6" i="35"/>
  <c r="M10" i="35" s="1"/>
  <c r="M11" i="35" s="1"/>
  <c r="K10" i="35"/>
  <c r="K11" i="35" s="1"/>
  <c r="K8" i="35"/>
  <c r="K9" i="35" s="1"/>
  <c r="AG6" i="35"/>
  <c r="AG10" i="35" s="1"/>
  <c r="AG11" i="35" s="1"/>
  <c r="AP5" i="35"/>
  <c r="AI13" i="35"/>
  <c r="AI6" i="35"/>
  <c r="E8" i="35"/>
  <c r="E9" i="35" s="1"/>
  <c r="AB7" i="35"/>
  <c r="AH10" i="35"/>
  <c r="AH11" i="35" s="1"/>
  <c r="AK13" i="35"/>
  <c r="AG8" i="35"/>
  <c r="AG9" i="35" s="1"/>
  <c r="AK8" i="35"/>
  <c r="AK9" i="35" s="1"/>
  <c r="BB8" i="35"/>
  <c r="BB9" i="35" s="1"/>
  <c r="AB6" i="35"/>
  <c r="R8" i="35"/>
  <c r="R9" i="35" s="1"/>
  <c r="AG13" i="35"/>
  <c r="AN8" i="34"/>
  <c r="AJ8" i="34"/>
  <c r="AJ9" i="34" s="1"/>
  <c r="AB7" i="34"/>
  <c r="Z10" i="34"/>
  <c r="AB6" i="34"/>
  <c r="AB10" i="34" s="1"/>
  <c r="K10" i="34"/>
  <c r="AM13" i="34"/>
  <c r="AM6" i="34"/>
  <c r="K8" i="34"/>
  <c r="AG6" i="34"/>
  <c r="AG10" i="34" s="1"/>
  <c r="AG11" i="34" s="1"/>
  <c r="AP5" i="34"/>
  <c r="AP6" i="34" s="1"/>
  <c r="AB13" i="34"/>
  <c r="AI13" i="34"/>
  <c r="AI6" i="34"/>
  <c r="AZ8" i="34"/>
  <c r="AZ9" i="34" s="1"/>
  <c r="AH10" i="34"/>
  <c r="AH11" i="34" s="1"/>
  <c r="T8" i="34"/>
  <c r="T9" i="34" s="1"/>
  <c r="G8" i="34"/>
  <c r="G9" i="34" s="1"/>
  <c r="AP7" i="34"/>
  <c r="AK8" i="34"/>
  <c r="AK9" i="34" s="1"/>
  <c r="BD5" i="34"/>
  <c r="AT13" i="34"/>
  <c r="AT6" i="34"/>
  <c r="AT10" i="34" s="1"/>
  <c r="AT11" i="34" s="1"/>
  <c r="AK13" i="34"/>
  <c r="BB8" i="34"/>
  <c r="I8" i="34"/>
  <c r="I9" i="34" s="1"/>
  <c r="M10" i="34"/>
  <c r="M11" i="34" s="1"/>
  <c r="AX8" i="34"/>
  <c r="AX9" i="34" s="1"/>
  <c r="M13" i="34"/>
  <c r="E8" i="34"/>
  <c r="E9" i="34" s="1"/>
  <c r="AL10" i="34"/>
  <c r="AL11" i="34" s="1"/>
  <c r="AV8" i="34"/>
  <c r="AV9" i="34" s="1"/>
  <c r="AZ8" i="33"/>
  <c r="AZ9" i="33" s="1"/>
  <c r="AJ8" i="33"/>
  <c r="AJ9" i="33" s="1"/>
  <c r="AL10" i="33"/>
  <c r="AL11" i="33" s="1"/>
  <c r="AB6" i="33"/>
  <c r="AN6" i="33"/>
  <c r="AN13" i="33"/>
  <c r="AX8" i="33"/>
  <c r="AX9" i="33" s="1"/>
  <c r="C8" i="33"/>
  <c r="C9" i="33" s="1"/>
  <c r="M13" i="33"/>
  <c r="AG6" i="33"/>
  <c r="AG10" i="33" s="1"/>
  <c r="AG11" i="33" s="1"/>
  <c r="AP5" i="33"/>
  <c r="AG13" i="33"/>
  <c r="BD5" i="33"/>
  <c r="AT13" i="33"/>
  <c r="AT6" i="33"/>
  <c r="AT10" i="33" s="1"/>
  <c r="AT11" i="33" s="1"/>
  <c r="AB13" i="33"/>
  <c r="G10" i="33"/>
  <c r="G11" i="33" s="1"/>
  <c r="G8" i="33"/>
  <c r="G9" i="33" s="1"/>
  <c r="BB8" i="33"/>
  <c r="BB9" i="33" s="1"/>
  <c r="I8" i="33"/>
  <c r="I9" i="33" s="1"/>
  <c r="M6" i="33"/>
  <c r="M7" i="33"/>
  <c r="AK8" i="33"/>
  <c r="AK9" i="33" s="1"/>
  <c r="AH10" i="33"/>
  <c r="AH11" i="33" s="1"/>
  <c r="E8" i="33"/>
  <c r="E9" i="33" s="1"/>
  <c r="K8" i="33"/>
  <c r="K9" i="33" s="1"/>
  <c r="AG8" i="33"/>
  <c r="AG9" i="33" s="1"/>
  <c r="AB10" i="33"/>
  <c r="AK13" i="33"/>
  <c r="BA10" i="32"/>
  <c r="BA11" i="32" s="1"/>
  <c r="AL10" i="32"/>
  <c r="AL11" i="32" s="1"/>
  <c r="AF10" i="32"/>
  <c r="AF11" i="32" s="1"/>
  <c r="AH8" i="32"/>
  <c r="AH9" i="32" s="1"/>
  <c r="Z10" i="32"/>
  <c r="Z11" i="32" s="1"/>
  <c r="AB7" i="32"/>
  <c r="S8" i="32"/>
  <c r="S9" i="32" s="1"/>
  <c r="G10" i="32"/>
  <c r="G11" i="32" s="1"/>
  <c r="BB13" i="32"/>
  <c r="I8" i="32"/>
  <c r="I9" i="32" s="1"/>
  <c r="BD5" i="32"/>
  <c r="AT6" i="32"/>
  <c r="AT10" i="32" s="1"/>
  <c r="AT11" i="32" s="1"/>
  <c r="C10" i="32"/>
  <c r="C11" i="32" s="1"/>
  <c r="W10" i="32"/>
  <c r="W11" i="32" s="1"/>
  <c r="BD14" i="32"/>
  <c r="BD7" i="32" s="1"/>
  <c r="AG13" i="32"/>
  <c r="AG6" i="32"/>
  <c r="AP5" i="32"/>
  <c r="AP6" i="32" s="1"/>
  <c r="AP10" i="32" s="1"/>
  <c r="AP11" i="32" s="1"/>
  <c r="AH10" i="32"/>
  <c r="AH11" i="32" s="1"/>
  <c r="AL8" i="32"/>
  <c r="AL9" i="32" s="1"/>
  <c r="S10" i="32"/>
  <c r="S11" i="32" s="1"/>
  <c r="R6" i="32"/>
  <c r="AB5" i="32"/>
  <c r="AB6" i="32" s="1"/>
  <c r="AB10" i="32" s="1"/>
  <c r="H8" i="32"/>
  <c r="H9" i="32" s="1"/>
  <c r="K10" i="32"/>
  <c r="K11" i="32" s="1"/>
  <c r="AK13" i="32"/>
  <c r="AK6" i="32"/>
  <c r="G8" i="32"/>
  <c r="G9" i="32" s="1"/>
  <c r="AZ8" i="32"/>
  <c r="AZ9" i="32" s="1"/>
  <c r="AZ10" i="32"/>
  <c r="AZ11" i="32" s="1"/>
  <c r="AX8" i="32"/>
  <c r="AX9" i="32" s="1"/>
  <c r="E8" i="32"/>
  <c r="E9" i="32" s="1"/>
  <c r="AV10" i="32"/>
  <c r="AV11" i="32" s="1"/>
  <c r="V10" i="31"/>
  <c r="V11" i="31" s="1"/>
  <c r="AJ13" i="31"/>
  <c r="AJ6" i="31"/>
  <c r="AZ8" i="31"/>
  <c r="AZ9" i="31" s="1"/>
  <c r="M7" i="31"/>
  <c r="M13" i="31"/>
  <c r="AG6" i="31"/>
  <c r="AP5" i="31"/>
  <c r="AB6" i="31"/>
  <c r="AG13" i="31"/>
  <c r="AB7" i="31"/>
  <c r="M6" i="31"/>
  <c r="H8" i="31"/>
  <c r="H9" i="31" s="1"/>
  <c r="AH10" i="31"/>
  <c r="AH11" i="31" s="1"/>
  <c r="D8" i="31"/>
  <c r="D9" i="31" s="1"/>
  <c r="I8" i="31"/>
  <c r="I9" i="31" s="1"/>
  <c r="G10" i="31"/>
  <c r="G11" i="31" s="1"/>
  <c r="G8" i="31"/>
  <c r="G9" i="31" s="1"/>
  <c r="E8" i="31"/>
  <c r="E9" i="31" s="1"/>
  <c r="AK13" i="31"/>
  <c r="AK8" i="31"/>
  <c r="AK9" i="31" s="1"/>
  <c r="AL10" i="31"/>
  <c r="AL11" i="31" s="1"/>
  <c r="BD5" i="31"/>
  <c r="AT6" i="31"/>
  <c r="AT10" i="31" s="1"/>
  <c r="AT11" i="31" s="1"/>
  <c r="K8" i="31"/>
  <c r="K9" i="31" s="1"/>
  <c r="V10" i="30"/>
  <c r="Z8" i="30"/>
  <c r="F10" i="30"/>
  <c r="F11" i="30" s="1"/>
  <c r="AB13" i="30"/>
  <c r="M13" i="30"/>
  <c r="AP7" i="30"/>
  <c r="BB10" i="30"/>
  <c r="AX10" i="30"/>
  <c r="AK8" i="30"/>
  <c r="AK9" i="30" s="1"/>
  <c r="I8" i="30"/>
  <c r="I9" i="30" s="1"/>
  <c r="AL10" i="30"/>
  <c r="AL11" i="30" s="1"/>
  <c r="AB7" i="30"/>
  <c r="AH10" i="30"/>
  <c r="AH11" i="30" s="1"/>
  <c r="AB6" i="30"/>
  <c r="AV8" i="30"/>
  <c r="AV9" i="30" s="1"/>
  <c r="C8" i="30"/>
  <c r="C9" i="30" s="1"/>
  <c r="C10" i="30"/>
  <c r="C11" i="30" s="1"/>
  <c r="E8" i="30"/>
  <c r="E9" i="30" s="1"/>
  <c r="AX8" i="30"/>
  <c r="AK13" i="30"/>
  <c r="BD5" i="30"/>
  <c r="AT13" i="30"/>
  <c r="AT6" i="30"/>
  <c r="AT10" i="30" s="1"/>
  <c r="AT11" i="30" s="1"/>
  <c r="AI13" i="30"/>
  <c r="AI6" i="30"/>
  <c r="K10" i="30"/>
  <c r="K8" i="30"/>
  <c r="AG6" i="30"/>
  <c r="AG10" i="30" s="1"/>
  <c r="AG11" i="30" s="1"/>
  <c r="AP5" i="30"/>
  <c r="AM13" i="30"/>
  <c r="AM6" i="30"/>
  <c r="AG13" i="30"/>
  <c r="M10" i="30"/>
  <c r="M11" i="30" s="1"/>
  <c r="AX8" i="29"/>
  <c r="AX9" i="29" s="1"/>
  <c r="AJ8" i="29"/>
  <c r="AJ9" i="29" s="1"/>
  <c r="AP7" i="29"/>
  <c r="AF10" i="29"/>
  <c r="AF11" i="29" s="1"/>
  <c r="H8" i="29"/>
  <c r="H9" i="29" s="1"/>
  <c r="AZ8" i="29"/>
  <c r="AZ9" i="29" s="1"/>
  <c r="M7" i="29"/>
  <c r="AB6" i="29"/>
  <c r="AB10" i="29" s="1"/>
  <c r="BD5" i="29"/>
  <c r="AT6" i="29"/>
  <c r="AT10" i="29" s="1"/>
  <c r="AT11" i="29" s="1"/>
  <c r="D8" i="29"/>
  <c r="D9" i="29" s="1"/>
  <c r="K8" i="29"/>
  <c r="K9" i="29" s="1"/>
  <c r="K10" i="29"/>
  <c r="K11" i="29" s="1"/>
  <c r="M6" i="29"/>
  <c r="AG6" i="29"/>
  <c r="AP5" i="29"/>
  <c r="AP6" i="29" s="1"/>
  <c r="AP10" i="29" s="1"/>
  <c r="AP11" i="29" s="1"/>
  <c r="AB13" i="29"/>
  <c r="I8" i="29"/>
  <c r="I9" i="29" s="1"/>
  <c r="AK8" i="29"/>
  <c r="AK9" i="29" s="1"/>
  <c r="AL10" i="29"/>
  <c r="AL11" i="29" s="1"/>
  <c r="G8" i="29"/>
  <c r="G9" i="29" s="1"/>
  <c r="AT8" i="29"/>
  <c r="AT9" i="29" s="1"/>
  <c r="AV8" i="29"/>
  <c r="AV9" i="29" s="1"/>
  <c r="AK13" i="29"/>
  <c r="E8" i="29"/>
  <c r="E9" i="29" s="1"/>
  <c r="AT13" i="29"/>
  <c r="AH10" i="29"/>
  <c r="AH11" i="29" s="1"/>
  <c r="C8" i="29"/>
  <c r="C9" i="29" s="1"/>
  <c r="BB10" i="28"/>
  <c r="AX8" i="28"/>
  <c r="AX9" i="28" s="1"/>
  <c r="AT10" i="28"/>
  <c r="AT11" i="28" s="1"/>
  <c r="AF8" i="28"/>
  <c r="AF9" i="28" s="1"/>
  <c r="AP7" i="28"/>
  <c r="V8" i="28"/>
  <c r="V9" i="28" s="1"/>
  <c r="Z10" i="28"/>
  <c r="Z11" i="28" s="1"/>
  <c r="AN8" i="28"/>
  <c r="AN9" i="28" s="1"/>
  <c r="W10" i="28"/>
  <c r="W11" i="28" s="1"/>
  <c r="V10" i="28"/>
  <c r="V11" i="28" s="1"/>
  <c r="T8" i="28"/>
  <c r="T9" i="28" s="1"/>
  <c r="E8" i="28"/>
  <c r="E9" i="28" s="1"/>
  <c r="AV8" i="28"/>
  <c r="AV9" i="28" s="1"/>
  <c r="D8" i="28"/>
  <c r="D9" i="28" s="1"/>
  <c r="BD13" i="28"/>
  <c r="AT8" i="28"/>
  <c r="AT9" i="28" s="1"/>
  <c r="AK13" i="28"/>
  <c r="AK6" i="28"/>
  <c r="I8" i="28"/>
  <c r="I9" i="28" s="1"/>
  <c r="BD10" i="28"/>
  <c r="BD11" i="28" s="1"/>
  <c r="BA10" i="28"/>
  <c r="BA11" i="28" s="1"/>
  <c r="G10" i="28"/>
  <c r="G11" i="28" s="1"/>
  <c r="M13" i="28"/>
  <c r="R6" i="28"/>
  <c r="R10" i="28" s="1"/>
  <c r="R11" i="28" s="1"/>
  <c r="AB5" i="28"/>
  <c r="AB6" i="28" s="1"/>
  <c r="AB10" i="28" s="1"/>
  <c r="AL10" i="28"/>
  <c r="AL11" i="28" s="1"/>
  <c r="R13" i="28"/>
  <c r="K10" i="28"/>
  <c r="K11" i="28" s="1"/>
  <c r="R8" i="28"/>
  <c r="R9" i="28" s="1"/>
  <c r="AG13" i="28"/>
  <c r="AP5" i="28"/>
  <c r="AP6" i="28" s="1"/>
  <c r="AG6" i="28"/>
  <c r="AH10" i="28"/>
  <c r="AH11" i="28" s="1"/>
  <c r="AV10" i="28"/>
  <c r="AV11" i="28" s="1"/>
  <c r="H10" i="28"/>
  <c r="H11" i="28" s="1"/>
  <c r="H8" i="28"/>
  <c r="H9" i="28" s="1"/>
  <c r="S10" i="28"/>
  <c r="S11" i="28" s="1"/>
  <c r="AZ10" i="28"/>
  <c r="AZ11" i="28" s="1"/>
  <c r="C10" i="28"/>
  <c r="C11" i="28" s="1"/>
  <c r="AK10" i="27"/>
  <c r="AK11" i="27" s="1"/>
  <c r="AF8" i="27"/>
  <c r="AF9" i="27" s="1"/>
  <c r="AJ13" i="27"/>
  <c r="AJ6" i="27"/>
  <c r="AN6" i="27"/>
  <c r="AN13" i="27"/>
  <c r="G8" i="27"/>
  <c r="G9" i="27" s="1"/>
  <c r="I8" i="27"/>
  <c r="I9" i="27" s="1"/>
  <c r="M7" i="27"/>
  <c r="M13" i="27"/>
  <c r="C10" i="27"/>
  <c r="C11" i="27" s="1"/>
  <c r="K10" i="27"/>
  <c r="K11" i="27" s="1"/>
  <c r="K8" i="27"/>
  <c r="K9" i="27" s="1"/>
  <c r="AG6" i="27"/>
  <c r="AG10" i="27" s="1"/>
  <c r="AG11" i="27" s="1"/>
  <c r="AP5" i="27"/>
  <c r="AP6" i="27" s="1"/>
  <c r="AI13" i="27"/>
  <c r="AI6" i="27"/>
  <c r="AV8" i="27"/>
  <c r="AV9" i="27" s="1"/>
  <c r="E8" i="27"/>
  <c r="E9" i="27" s="1"/>
  <c r="R8" i="27"/>
  <c r="R9" i="27" s="1"/>
  <c r="AK13" i="27"/>
  <c r="AZ8" i="27"/>
  <c r="AZ9" i="27" s="1"/>
  <c r="AH10" i="27"/>
  <c r="AH11" i="27" s="1"/>
  <c r="AM13" i="27"/>
  <c r="AM6" i="27"/>
  <c r="AK8" i="27"/>
  <c r="AK9" i="27" s="1"/>
  <c r="AG13" i="27"/>
  <c r="BD5" i="27"/>
  <c r="AT13" i="27"/>
  <c r="AT6" i="27"/>
  <c r="AT10" i="27" s="1"/>
  <c r="AT11" i="27" s="1"/>
  <c r="AP7" i="27"/>
  <c r="AG8" i="27"/>
  <c r="AG9" i="27" s="1"/>
  <c r="AL10" i="27"/>
  <c r="AL11" i="27" s="1"/>
  <c r="M6" i="27"/>
  <c r="M10" i="27" s="1"/>
  <c r="M11" i="27" s="1"/>
  <c r="AW10" i="26"/>
  <c r="AW11" i="26" s="1"/>
  <c r="AJ13" i="26"/>
  <c r="AJ6" i="26"/>
  <c r="AK13" i="26"/>
  <c r="Z10" i="26"/>
  <c r="Z11" i="26" s="1"/>
  <c r="M13" i="26"/>
  <c r="AV8" i="26"/>
  <c r="AV9" i="26" s="1"/>
  <c r="AB6" i="26"/>
  <c r="M7" i="26"/>
  <c r="AK8" i="26"/>
  <c r="AK9" i="26" s="1"/>
  <c r="M6" i="26"/>
  <c r="I8" i="26"/>
  <c r="I9" i="26" s="1"/>
  <c r="AH10" i="26"/>
  <c r="AH11" i="26" s="1"/>
  <c r="AL10" i="26"/>
  <c r="AL11" i="26" s="1"/>
  <c r="BD5" i="26"/>
  <c r="AT6" i="26"/>
  <c r="AT10" i="26" s="1"/>
  <c r="AT11" i="26" s="1"/>
  <c r="AB7" i="26"/>
  <c r="E8" i="26"/>
  <c r="E9" i="26" s="1"/>
  <c r="R8" i="26"/>
  <c r="R9" i="26" s="1"/>
  <c r="G8" i="26"/>
  <c r="G9" i="26" s="1"/>
  <c r="AG6" i="26"/>
  <c r="AP5" i="26"/>
  <c r="H8" i="26"/>
  <c r="H9" i="26" s="1"/>
  <c r="K8" i="26"/>
  <c r="K9" i="26" s="1"/>
  <c r="AP7" i="24"/>
  <c r="S8" i="24"/>
  <c r="S9" i="24" s="1"/>
  <c r="C10" i="24"/>
  <c r="C11" i="24" s="1"/>
  <c r="BB10" i="24"/>
  <c r="BB11" i="24" s="1"/>
  <c r="AK10" i="24"/>
  <c r="AK11" i="24" s="1"/>
  <c r="AJ8" i="24"/>
  <c r="AJ9" i="24" s="1"/>
  <c r="AB7" i="24"/>
  <c r="K10" i="24"/>
  <c r="K11" i="24" s="1"/>
  <c r="E8" i="24"/>
  <c r="E9" i="24" s="1"/>
  <c r="G10" i="24"/>
  <c r="G11" i="24" s="1"/>
  <c r="BB8" i="24"/>
  <c r="BB9" i="24" s="1"/>
  <c r="AX8" i="24"/>
  <c r="AX9" i="24" s="1"/>
  <c r="AY10" i="25"/>
  <c r="AY11" i="25" s="1"/>
  <c r="AY8" i="25"/>
  <c r="AY9" i="25" s="1"/>
  <c r="M6" i="25"/>
  <c r="M10" i="25" s="1"/>
  <c r="M11" i="25" s="1"/>
  <c r="AG6" i="25"/>
  <c r="AP5" i="25"/>
  <c r="R10" i="25"/>
  <c r="R11" i="25" s="1"/>
  <c r="AH10" i="25"/>
  <c r="AH11" i="25" s="1"/>
  <c r="AG13" i="25"/>
  <c r="AK8" i="25"/>
  <c r="AK9" i="25" s="1"/>
  <c r="AK10" i="25"/>
  <c r="AK11" i="25" s="1"/>
  <c r="G10" i="25"/>
  <c r="G11" i="25" s="1"/>
  <c r="G8" i="25"/>
  <c r="G9" i="25" s="1"/>
  <c r="AK13" i="25"/>
  <c r="M7" i="25"/>
  <c r="AB13" i="25"/>
  <c r="C10" i="25"/>
  <c r="C11" i="25" s="1"/>
  <c r="C8" i="25"/>
  <c r="C9" i="25" s="1"/>
  <c r="AB7" i="25"/>
  <c r="AB10" i="25" s="1"/>
  <c r="AT8" i="25"/>
  <c r="AT9" i="25" s="1"/>
  <c r="V10" i="25"/>
  <c r="V11" i="25" s="1"/>
  <c r="D8" i="25"/>
  <c r="D9" i="25" s="1"/>
  <c r="AL10" i="25"/>
  <c r="AL11" i="25" s="1"/>
  <c r="BD5" i="25"/>
  <c r="AT6" i="25"/>
  <c r="AT10" i="25" s="1"/>
  <c r="AT11" i="25" s="1"/>
  <c r="AU8" i="25"/>
  <c r="AU9" i="25" s="1"/>
  <c r="AX10" i="24"/>
  <c r="AX11" i="24" s="1"/>
  <c r="AM8" i="24"/>
  <c r="AM9" i="24" s="1"/>
  <c r="AI8" i="24"/>
  <c r="AI9" i="24" s="1"/>
  <c r="AK13" i="24"/>
  <c r="W10" i="24"/>
  <c r="W11" i="24" s="1"/>
  <c r="AN6" i="24"/>
  <c r="AN13" i="24"/>
  <c r="AF13" i="24"/>
  <c r="AF6" i="24"/>
  <c r="G8" i="24"/>
  <c r="G9" i="24" s="1"/>
  <c r="K8" i="24"/>
  <c r="K9" i="24" s="1"/>
  <c r="M7" i="24"/>
  <c r="AB13" i="24"/>
  <c r="M13" i="24"/>
  <c r="BD5" i="24"/>
  <c r="AT6" i="24"/>
  <c r="AT10" i="24" s="1"/>
  <c r="AT11" i="24" s="1"/>
  <c r="C8" i="24"/>
  <c r="C9" i="24" s="1"/>
  <c r="AG6" i="24"/>
  <c r="AG10" i="24" s="1"/>
  <c r="AG11" i="24" s="1"/>
  <c r="AP5" i="24"/>
  <c r="AK8" i="24"/>
  <c r="AK9" i="24" s="1"/>
  <c r="M6" i="24"/>
  <c r="M10" i="24" s="1"/>
  <c r="M11" i="24" s="1"/>
  <c r="H8" i="24"/>
  <c r="H9" i="24" s="1"/>
  <c r="AT13" i="24"/>
  <c r="AU8" i="24"/>
  <c r="AU9" i="24" s="1"/>
  <c r="AB6" i="24"/>
  <c r="AB10" i="24" s="1"/>
  <c r="AB11" i="24" s="1"/>
  <c r="AL10" i="24"/>
  <c r="AL11" i="24" s="1"/>
  <c r="D8" i="24"/>
  <c r="D9" i="24" s="1"/>
  <c r="R8" i="24"/>
  <c r="R9" i="24" s="1"/>
  <c r="AH10" i="24"/>
  <c r="AH11" i="24" s="1"/>
  <c r="AY8" i="24"/>
  <c r="AY9" i="24" s="1"/>
  <c r="AX10" i="23"/>
  <c r="AX11" i="23" s="1"/>
  <c r="AU8" i="23"/>
  <c r="AU9" i="23" s="1"/>
  <c r="AJ10" i="23"/>
  <c r="AJ11" i="23" s="1"/>
  <c r="AK10" i="23"/>
  <c r="AK11" i="23" s="1"/>
  <c r="AL10" i="23"/>
  <c r="AL11" i="23" s="1"/>
  <c r="AF8" i="23"/>
  <c r="AF9" i="23" s="1"/>
  <c r="Z10" i="23"/>
  <c r="AM8" i="23"/>
  <c r="AM9" i="23" s="1"/>
  <c r="Z8" i="23"/>
  <c r="K10" i="23"/>
  <c r="AB13" i="23"/>
  <c r="R8" i="23"/>
  <c r="R9" i="23" s="1"/>
  <c r="AV8" i="23"/>
  <c r="AV9" i="23" s="1"/>
  <c r="M13" i="23"/>
  <c r="C8" i="23"/>
  <c r="C9" i="23" s="1"/>
  <c r="BD5" i="23"/>
  <c r="AT6" i="23"/>
  <c r="AT10" i="23" s="1"/>
  <c r="AT11" i="23" s="1"/>
  <c r="D8" i="23"/>
  <c r="D9" i="23" s="1"/>
  <c r="AG6" i="23"/>
  <c r="AG10" i="23" s="1"/>
  <c r="AG11" i="23" s="1"/>
  <c r="AP5" i="23"/>
  <c r="AP6" i="23" s="1"/>
  <c r="AP10" i="23" s="1"/>
  <c r="AP11" i="23" s="1"/>
  <c r="V10" i="23"/>
  <c r="V11" i="23" s="1"/>
  <c r="M10" i="23"/>
  <c r="M11" i="23" s="1"/>
  <c r="AH10" i="23"/>
  <c r="AH11" i="23" s="1"/>
  <c r="AG13" i="23"/>
  <c r="AY8" i="23"/>
  <c r="AY9" i="23" s="1"/>
  <c r="AT8" i="23"/>
  <c r="AT9" i="23" s="1"/>
  <c r="AB6" i="23"/>
  <c r="AT13" i="23"/>
  <c r="AK8" i="23"/>
  <c r="AK9" i="23" s="1"/>
  <c r="R10" i="23"/>
  <c r="R11" i="23" s="1"/>
  <c r="AK13" i="23"/>
  <c r="AB7" i="23"/>
  <c r="H8" i="23"/>
  <c r="H9" i="23" s="1"/>
  <c r="K8" i="23"/>
  <c r="AP7" i="22"/>
  <c r="AN10" i="22"/>
  <c r="AN11" i="22" s="1"/>
  <c r="AJ8" i="22"/>
  <c r="AJ9" i="22" s="1"/>
  <c r="AF8" i="22"/>
  <c r="AF9" i="22" s="1"/>
  <c r="AB6" i="22"/>
  <c r="K10" i="22"/>
  <c r="K11" i="22" s="1"/>
  <c r="G10" i="22"/>
  <c r="G11" i="22" s="1"/>
  <c r="R8" i="22"/>
  <c r="R9" i="22" s="1"/>
  <c r="K8" i="22"/>
  <c r="K9" i="22" s="1"/>
  <c r="H8" i="22"/>
  <c r="H9" i="22" s="1"/>
  <c r="R10" i="22"/>
  <c r="R11" i="22" s="1"/>
  <c r="D8" i="22"/>
  <c r="D9" i="22" s="1"/>
  <c r="AK13" i="22"/>
  <c r="G8" i="22"/>
  <c r="G9" i="22" s="1"/>
  <c r="AB13" i="22"/>
  <c r="Z10" i="22"/>
  <c r="Z11" i="22" s="1"/>
  <c r="BD5" i="22"/>
  <c r="AT6" i="22"/>
  <c r="AT10" i="22" s="1"/>
  <c r="AT11" i="22" s="1"/>
  <c r="AT13" i="22"/>
  <c r="AY8" i="22"/>
  <c r="AY9" i="22" s="1"/>
  <c r="AG6" i="22"/>
  <c r="AG10" i="22" s="1"/>
  <c r="AG11" i="22" s="1"/>
  <c r="AP5" i="22"/>
  <c r="AP6" i="22" s="1"/>
  <c r="AK8" i="22"/>
  <c r="AK9" i="22" s="1"/>
  <c r="V10" i="22"/>
  <c r="V11" i="22" s="1"/>
  <c r="M10" i="22"/>
  <c r="M11" i="22" s="1"/>
  <c r="AH10" i="22"/>
  <c r="AH11" i="22" s="1"/>
  <c r="AB7" i="22"/>
  <c r="AL10" i="22"/>
  <c r="AL11" i="22" s="1"/>
  <c r="AU8" i="22"/>
  <c r="AU9" i="22" s="1"/>
  <c r="AV8" i="19"/>
  <c r="AV9" i="19" s="1"/>
  <c r="AZ8" i="20"/>
  <c r="AZ9" i="20" s="1"/>
  <c r="BD14" i="20"/>
  <c r="BD7" i="20" s="1"/>
  <c r="BB8" i="20"/>
  <c r="BB9" i="20" s="1"/>
  <c r="AL10" i="20"/>
  <c r="AL11" i="20" s="1"/>
  <c r="AB7" i="20"/>
  <c r="AB13" i="20"/>
  <c r="K10" i="20"/>
  <c r="K11" i="20" s="1"/>
  <c r="F8" i="20"/>
  <c r="F9" i="20" s="1"/>
  <c r="M10" i="20"/>
  <c r="M11" i="20" s="1"/>
  <c r="E8" i="20"/>
  <c r="E9" i="20" s="1"/>
  <c r="AG6" i="20"/>
  <c r="AP5" i="20"/>
  <c r="H8" i="20"/>
  <c r="H9" i="20" s="1"/>
  <c r="AK8" i="20"/>
  <c r="AK9" i="20" s="1"/>
  <c r="AB6" i="20"/>
  <c r="AK13" i="20"/>
  <c r="D8" i="20"/>
  <c r="D9" i="20" s="1"/>
  <c r="M13" i="20"/>
  <c r="G8" i="20"/>
  <c r="G9" i="20" s="1"/>
  <c r="G10" i="20"/>
  <c r="G11" i="20" s="1"/>
  <c r="AG13" i="20"/>
  <c r="I8" i="20"/>
  <c r="I9" i="20" s="1"/>
  <c r="BD5" i="20"/>
  <c r="AT6" i="20"/>
  <c r="AT10" i="20" s="1"/>
  <c r="AT11" i="20" s="1"/>
  <c r="K8" i="20"/>
  <c r="K9" i="20" s="1"/>
  <c r="AK10" i="19"/>
  <c r="AK11" i="19" s="1"/>
  <c r="AF13" i="19"/>
  <c r="AF6" i="19"/>
  <c r="V10" i="19"/>
  <c r="V11" i="19" s="1"/>
  <c r="AB7" i="19"/>
  <c r="R8" i="19"/>
  <c r="R9" i="19" s="1"/>
  <c r="G10" i="19"/>
  <c r="G11" i="19" s="1"/>
  <c r="M13" i="19"/>
  <c r="AY10" i="19"/>
  <c r="AY11" i="19" s="1"/>
  <c r="AY8" i="19"/>
  <c r="AY9" i="19" s="1"/>
  <c r="R10" i="19"/>
  <c r="R11" i="19" s="1"/>
  <c r="AG6" i="19"/>
  <c r="AG10" i="19" s="1"/>
  <c r="AG11" i="19" s="1"/>
  <c r="AP5" i="19"/>
  <c r="AP6" i="19" s="1"/>
  <c r="AH10" i="19"/>
  <c r="AH11" i="19" s="1"/>
  <c r="AU10" i="19"/>
  <c r="AU11" i="19" s="1"/>
  <c r="AU8" i="19"/>
  <c r="AU9" i="19" s="1"/>
  <c r="Z10" i="19"/>
  <c r="Z11" i="19" s="1"/>
  <c r="BD5" i="19"/>
  <c r="AT6" i="19"/>
  <c r="AT10" i="19" s="1"/>
  <c r="AT11" i="19" s="1"/>
  <c r="G8" i="19"/>
  <c r="G9" i="19" s="1"/>
  <c r="AK8" i="19"/>
  <c r="AK9" i="19" s="1"/>
  <c r="AP7" i="19"/>
  <c r="H8" i="19"/>
  <c r="H9" i="19" s="1"/>
  <c r="AK13" i="19"/>
  <c r="AL10" i="19"/>
  <c r="AL11" i="19" s="1"/>
  <c r="AB6" i="19"/>
  <c r="M10" i="19"/>
  <c r="M11" i="19" s="1"/>
  <c r="C8" i="19"/>
  <c r="C9" i="19" s="1"/>
  <c r="AV8" i="18"/>
  <c r="AV9" i="18" s="1"/>
  <c r="BD14" i="18"/>
  <c r="BD7" i="18" s="1"/>
  <c r="AJ10" i="18"/>
  <c r="AJ11" i="18" s="1"/>
  <c r="AT10" i="18"/>
  <c r="AT11" i="18" s="1"/>
  <c r="AH10" i="18"/>
  <c r="AH11" i="18" s="1"/>
  <c r="AP7" i="18"/>
  <c r="AP10" i="18" s="1"/>
  <c r="AP11" i="18" s="1"/>
  <c r="K10" i="18"/>
  <c r="AX8" i="18"/>
  <c r="AX9" i="18" s="1"/>
  <c r="AU8" i="18"/>
  <c r="AU9" i="18" s="1"/>
  <c r="AU13" i="18"/>
  <c r="BB8" i="18"/>
  <c r="E8" i="18"/>
  <c r="E9" i="18" s="1"/>
  <c r="AG13" i="18"/>
  <c r="AG6" i="18"/>
  <c r="W10" i="18"/>
  <c r="W11" i="18" s="1"/>
  <c r="AH8" i="18"/>
  <c r="AH9" i="18" s="1"/>
  <c r="BD5" i="18"/>
  <c r="BD6" i="18" s="1"/>
  <c r="BD10" i="18" s="1"/>
  <c r="BD11" i="18" s="1"/>
  <c r="Z8" i="18"/>
  <c r="V10" i="18"/>
  <c r="V11" i="18" s="1"/>
  <c r="V8" i="18"/>
  <c r="V9" i="18" s="1"/>
  <c r="AP13" i="18"/>
  <c r="S10" i="18"/>
  <c r="S11" i="18" s="1"/>
  <c r="R13" i="18"/>
  <c r="AB5" i="18"/>
  <c r="AB6" i="18" s="1"/>
  <c r="AB10" i="18" s="1"/>
  <c r="AB11" i="18" s="1"/>
  <c r="R6" i="18"/>
  <c r="AI8" i="18"/>
  <c r="AI9" i="18" s="1"/>
  <c r="T10" i="18"/>
  <c r="T11" i="18" s="1"/>
  <c r="U8" i="18"/>
  <c r="U9" i="18" s="1"/>
  <c r="Y8" i="18"/>
  <c r="Y9" i="18" s="1"/>
  <c r="BA10" i="18"/>
  <c r="BA11" i="18" s="1"/>
  <c r="AK6" i="18"/>
  <c r="AK13" i="18"/>
  <c r="AT8" i="18"/>
  <c r="AT9" i="18" s="1"/>
  <c r="AX10" i="18"/>
  <c r="AX11" i="18" s="1"/>
  <c r="AH13" i="18"/>
  <c r="AW10" i="18"/>
  <c r="AW11" i="18" s="1"/>
  <c r="X8" i="18"/>
  <c r="X9" i="18" s="1"/>
  <c r="G10" i="18"/>
  <c r="G11" i="18" s="1"/>
  <c r="C10" i="18"/>
  <c r="C11" i="18" s="1"/>
  <c r="M6" i="18"/>
  <c r="M10" i="18" s="1"/>
  <c r="M11" i="18" s="1"/>
  <c r="AZ8" i="16"/>
  <c r="AZ9" i="16" s="1"/>
  <c r="AK10" i="16"/>
  <c r="AK11" i="16" s="1"/>
  <c r="AP7" i="16"/>
  <c r="V10" i="16"/>
  <c r="V11" i="16" s="1"/>
  <c r="AB7" i="16"/>
  <c r="AB6" i="16"/>
  <c r="AB10" i="16" s="1"/>
  <c r="AB11" i="16" s="1"/>
  <c r="C10" i="16"/>
  <c r="C11" i="16" s="1"/>
  <c r="R8" i="16"/>
  <c r="R9" i="16" s="1"/>
  <c r="I8" i="16"/>
  <c r="I9" i="16" s="1"/>
  <c r="K10" i="16"/>
  <c r="K11" i="16" s="1"/>
  <c r="M6" i="16"/>
  <c r="AY8" i="16"/>
  <c r="AY9" i="16" s="1"/>
  <c r="G8" i="16"/>
  <c r="G9" i="16" s="1"/>
  <c r="AN13" i="16"/>
  <c r="AN6" i="16"/>
  <c r="AB13" i="16"/>
  <c r="H8" i="16"/>
  <c r="H9" i="16" s="1"/>
  <c r="AV8" i="16"/>
  <c r="AV9" i="16" s="1"/>
  <c r="AU8" i="16"/>
  <c r="AU9" i="16" s="1"/>
  <c r="AJ13" i="16"/>
  <c r="AJ6" i="16"/>
  <c r="C8" i="16"/>
  <c r="C9" i="16" s="1"/>
  <c r="AH10" i="16"/>
  <c r="AH11" i="16" s="1"/>
  <c r="M13" i="16"/>
  <c r="AL10" i="16"/>
  <c r="AL11" i="16" s="1"/>
  <c r="M7" i="16"/>
  <c r="M10" i="16" s="1"/>
  <c r="M11" i="16" s="1"/>
  <c r="D8" i="16"/>
  <c r="D9" i="16" s="1"/>
  <c r="G10" i="16"/>
  <c r="G11" i="16" s="1"/>
  <c r="AF13" i="16"/>
  <c r="AF6" i="16"/>
  <c r="AP5" i="16"/>
  <c r="AP6" i="16" s="1"/>
  <c r="AP10" i="16" s="1"/>
  <c r="AP11" i="16" s="1"/>
  <c r="AG10" i="16"/>
  <c r="AG11" i="16" s="1"/>
  <c r="AT6" i="16"/>
  <c r="AT10" i="16" s="1"/>
  <c r="AT11" i="16" s="1"/>
  <c r="BD5" i="16"/>
  <c r="BB10" i="15"/>
  <c r="BD7" i="15"/>
  <c r="AW8" i="15"/>
  <c r="AW9" i="15" s="1"/>
  <c r="AG10" i="15"/>
  <c r="AG11" i="15" s="1"/>
  <c r="AK8" i="15"/>
  <c r="AK9" i="15" s="1"/>
  <c r="AB7" i="15"/>
  <c r="AB6" i="15"/>
  <c r="K8" i="15"/>
  <c r="C8" i="15"/>
  <c r="C9" i="15" s="1"/>
  <c r="AU8" i="15"/>
  <c r="AU9" i="15" s="1"/>
  <c r="D8" i="15"/>
  <c r="D9" i="15" s="1"/>
  <c r="AW13" i="15"/>
  <c r="M13" i="15"/>
  <c r="AF13" i="15"/>
  <c r="AF6" i="15"/>
  <c r="AP5" i="15"/>
  <c r="AK10" i="15"/>
  <c r="AK11" i="15" s="1"/>
  <c r="AT6" i="15"/>
  <c r="AT10" i="15" s="1"/>
  <c r="AT11" i="15" s="1"/>
  <c r="BD5" i="15"/>
  <c r="G8" i="15"/>
  <c r="G9" i="15" s="1"/>
  <c r="R10" i="15"/>
  <c r="R11" i="15" s="1"/>
  <c r="Z10" i="15"/>
  <c r="M6" i="15"/>
  <c r="AW10" i="15"/>
  <c r="AW11" i="15" s="1"/>
  <c r="AL10" i="15"/>
  <c r="AL11" i="15" s="1"/>
  <c r="AZ10" i="15"/>
  <c r="AZ11" i="15" s="1"/>
  <c r="AV10" i="15"/>
  <c r="AV11" i="15" s="1"/>
  <c r="AN6" i="15"/>
  <c r="AJ13" i="15"/>
  <c r="AJ6" i="15"/>
  <c r="H8" i="15"/>
  <c r="H9" i="15" s="1"/>
  <c r="M7" i="15"/>
  <c r="AB13" i="15"/>
  <c r="AH10" i="15"/>
  <c r="AH11" i="15" s="1"/>
  <c r="AY8" i="15"/>
  <c r="AY9" i="15" s="1"/>
  <c r="AV10" i="8"/>
  <c r="AV11" i="8" s="1"/>
  <c r="AZ10" i="8"/>
  <c r="AZ11" i="8" s="1"/>
  <c r="AT10" i="8"/>
  <c r="AT11" i="8" s="1"/>
  <c r="AW8" i="8"/>
  <c r="AW9" i="8" s="1"/>
  <c r="BA10" i="8"/>
  <c r="BA11" i="8" s="1"/>
  <c r="AX8" i="8"/>
  <c r="AX9" i="8" s="1"/>
  <c r="BB8" i="8"/>
  <c r="BB9" i="8" s="1"/>
  <c r="AV8" i="8"/>
  <c r="AV9" i="8" s="1"/>
  <c r="AZ8" i="8"/>
  <c r="AZ9" i="8" s="1"/>
  <c r="AT8" i="8"/>
  <c r="AT9" i="8" s="1"/>
  <c r="BD7" i="8"/>
  <c r="BD10" i="8" s="1"/>
  <c r="BD11" i="8" s="1"/>
  <c r="AY8" i="8"/>
  <c r="AY9" i="8" s="1"/>
  <c r="AU8" i="8"/>
  <c r="AU9" i="8" s="1"/>
  <c r="AW10" i="8"/>
  <c r="AW11" i="8" s="1"/>
  <c r="BA8" i="8"/>
  <c r="BA9" i="8" s="1"/>
  <c r="AF6" i="8"/>
  <c r="AG6" i="8"/>
  <c r="AH6" i="8"/>
  <c r="AI6" i="8"/>
  <c r="AI8" i="8" s="1"/>
  <c r="AI9" i="8" s="1"/>
  <c r="AJ6" i="8"/>
  <c r="AK6" i="8"/>
  <c r="AL6" i="8"/>
  <c r="AM6" i="8"/>
  <c r="AM8" i="8" s="1"/>
  <c r="AM9" i="8" s="1"/>
  <c r="AN6" i="8"/>
  <c r="AF7" i="8"/>
  <c r="AG7" i="8"/>
  <c r="AH7" i="8"/>
  <c r="AI7" i="8"/>
  <c r="AJ7" i="8"/>
  <c r="AK7" i="8"/>
  <c r="AL7" i="8"/>
  <c r="AM7" i="8"/>
  <c r="AN7" i="8"/>
  <c r="AP12" i="8"/>
  <c r="AF13" i="8"/>
  <c r="AG13" i="8"/>
  <c r="AH13" i="8"/>
  <c r="AI13" i="8"/>
  <c r="AJ13" i="8"/>
  <c r="AK13" i="8"/>
  <c r="AL13" i="8"/>
  <c r="AM13" i="8"/>
  <c r="AN13" i="8"/>
  <c r="R6" i="8"/>
  <c r="S6" i="8"/>
  <c r="T6" i="8"/>
  <c r="U6" i="8"/>
  <c r="V6" i="8"/>
  <c r="W6" i="8"/>
  <c r="X6" i="8"/>
  <c r="Y6" i="8"/>
  <c r="Z6" i="8"/>
  <c r="R7" i="8"/>
  <c r="S7" i="8"/>
  <c r="T7" i="8"/>
  <c r="U7" i="8"/>
  <c r="V7" i="8"/>
  <c r="W7" i="8"/>
  <c r="X7" i="8"/>
  <c r="Y7" i="8"/>
  <c r="Z7" i="8"/>
  <c r="AB12" i="8"/>
  <c r="AB6" i="8" s="1"/>
  <c r="R13" i="8"/>
  <c r="S13" i="8"/>
  <c r="T13" i="8"/>
  <c r="U13" i="8"/>
  <c r="V13" i="8"/>
  <c r="W13" i="8"/>
  <c r="X13" i="8"/>
  <c r="Y13" i="8"/>
  <c r="Z13" i="8"/>
  <c r="D12" i="8"/>
  <c r="D6" i="8" s="1"/>
  <c r="E12" i="8"/>
  <c r="E13" i="8" s="1"/>
  <c r="F12" i="8"/>
  <c r="F6" i="8" s="1"/>
  <c r="G12" i="8"/>
  <c r="G13" i="8" s="1"/>
  <c r="H12" i="8"/>
  <c r="I12" i="8"/>
  <c r="J12" i="8"/>
  <c r="J13" i="8" s="1"/>
  <c r="K12" i="8"/>
  <c r="K7" i="8" s="1"/>
  <c r="L12" i="8"/>
  <c r="C12" i="8"/>
  <c r="C7" i="8" s="1"/>
  <c r="D13" i="8"/>
  <c r="H13" i="8"/>
  <c r="I13" i="8"/>
  <c r="C6" i="8"/>
  <c r="H6" i="8"/>
  <c r="I6" i="8"/>
  <c r="H7" i="8"/>
  <c r="C13" i="8"/>
  <c r="AP10" i="55" l="1"/>
  <c r="AP11" i="55" s="1"/>
  <c r="AJ8" i="55"/>
  <c r="AJ9" i="55" s="1"/>
  <c r="AJ10" i="55"/>
  <c r="AJ11" i="55" s="1"/>
  <c r="AP13" i="55"/>
  <c r="AG8" i="55"/>
  <c r="AG9" i="55" s="1"/>
  <c r="AT8" i="55"/>
  <c r="AT9" i="55" s="1"/>
  <c r="BD6" i="55"/>
  <c r="BD10" i="55" s="1"/>
  <c r="BD11" i="55" s="1"/>
  <c r="BD13" i="55"/>
  <c r="AP6" i="54"/>
  <c r="AP10" i="54" s="1"/>
  <c r="AP11" i="54" s="1"/>
  <c r="AP13" i="54"/>
  <c r="BD6" i="54"/>
  <c r="BD10" i="54" s="1"/>
  <c r="BD11" i="54" s="1"/>
  <c r="BD13" i="54"/>
  <c r="AB10" i="54"/>
  <c r="AG8" i="54"/>
  <c r="AG9" i="54" s="1"/>
  <c r="AJ10" i="53"/>
  <c r="AJ11" i="53" s="1"/>
  <c r="AJ8" i="53"/>
  <c r="AJ9" i="53" s="1"/>
  <c r="AB10" i="53"/>
  <c r="AG8" i="53"/>
  <c r="AG9" i="53" s="1"/>
  <c r="AG10" i="53"/>
  <c r="AG11" i="53" s="1"/>
  <c r="BD6" i="53"/>
  <c r="BD10" i="53" s="1"/>
  <c r="BD11" i="53" s="1"/>
  <c r="BD13" i="53"/>
  <c r="AJ10" i="52"/>
  <c r="AJ11" i="52" s="1"/>
  <c r="AJ8" i="52"/>
  <c r="AJ9" i="52" s="1"/>
  <c r="AB10" i="52"/>
  <c r="AT8" i="52"/>
  <c r="AT9" i="52" s="1"/>
  <c r="AP13" i="52"/>
  <c r="BD6" i="52"/>
  <c r="BD10" i="52" s="1"/>
  <c r="BD11" i="52" s="1"/>
  <c r="BD13" i="52"/>
  <c r="AP10" i="52"/>
  <c r="AP11" i="52" s="1"/>
  <c r="AG10" i="52"/>
  <c r="AG11" i="52" s="1"/>
  <c r="AG8" i="52"/>
  <c r="AG9" i="52" s="1"/>
  <c r="AB10" i="51"/>
  <c r="BD6" i="51"/>
  <c r="BD10" i="51" s="1"/>
  <c r="BD11" i="51" s="1"/>
  <c r="BD13" i="51"/>
  <c r="AG10" i="51"/>
  <c r="AG11" i="51" s="1"/>
  <c r="AG8" i="51"/>
  <c r="AG9" i="51" s="1"/>
  <c r="AB13" i="51"/>
  <c r="AT8" i="51"/>
  <c r="AT9" i="51" s="1"/>
  <c r="AK10" i="51"/>
  <c r="AK11" i="51" s="1"/>
  <c r="AK8" i="51"/>
  <c r="AK9" i="51" s="1"/>
  <c r="R10" i="51"/>
  <c r="R11" i="51" s="1"/>
  <c r="R8" i="51"/>
  <c r="R9" i="51" s="1"/>
  <c r="AP13" i="51"/>
  <c r="AB10" i="50"/>
  <c r="AP13" i="50"/>
  <c r="AB13" i="50"/>
  <c r="BD6" i="50"/>
  <c r="BD10" i="50" s="1"/>
  <c r="BD11" i="50" s="1"/>
  <c r="BD13" i="50"/>
  <c r="AG10" i="50"/>
  <c r="AG11" i="50" s="1"/>
  <c r="AG8" i="50"/>
  <c r="AG9" i="50" s="1"/>
  <c r="AK10" i="50"/>
  <c r="AK11" i="50" s="1"/>
  <c r="AK8" i="50"/>
  <c r="AK9" i="50" s="1"/>
  <c r="R8" i="50"/>
  <c r="R9" i="50" s="1"/>
  <c r="AB10" i="49"/>
  <c r="AT8" i="49"/>
  <c r="AT9" i="49" s="1"/>
  <c r="BD6" i="49"/>
  <c r="BD10" i="49" s="1"/>
  <c r="BD11" i="49" s="1"/>
  <c r="BD13" i="49"/>
  <c r="AP6" i="49"/>
  <c r="AP10" i="49" s="1"/>
  <c r="AP11" i="49" s="1"/>
  <c r="AP13" i="49"/>
  <c r="AG8" i="49"/>
  <c r="AG9" i="49" s="1"/>
  <c r="AB10" i="48"/>
  <c r="AN10" i="48"/>
  <c r="AN8" i="48"/>
  <c r="BD6" i="48"/>
  <c r="BD10" i="48" s="1"/>
  <c r="BD11" i="48" s="1"/>
  <c r="BD13" i="48"/>
  <c r="AN10" i="47"/>
  <c r="AN11" i="47" s="1"/>
  <c r="AN8" i="47"/>
  <c r="AN9" i="47" s="1"/>
  <c r="AB13" i="47"/>
  <c r="AP10" i="47"/>
  <c r="AP11" i="47" s="1"/>
  <c r="R10" i="47"/>
  <c r="R11" i="47" s="1"/>
  <c r="R8" i="47"/>
  <c r="R9" i="47" s="1"/>
  <c r="BD6" i="47"/>
  <c r="BD10" i="47" s="1"/>
  <c r="BD11" i="47" s="1"/>
  <c r="BD13" i="47"/>
  <c r="AT8" i="47"/>
  <c r="AT9" i="47" s="1"/>
  <c r="AG8" i="45"/>
  <c r="AG9" i="45" s="1"/>
  <c r="AJ10" i="45"/>
  <c r="AJ11" i="45" s="1"/>
  <c r="AJ8" i="45"/>
  <c r="AJ9" i="45" s="1"/>
  <c r="AB10" i="45"/>
  <c r="BD6" i="45"/>
  <c r="BD10" i="45" s="1"/>
  <c r="BD11" i="45" s="1"/>
  <c r="BD13" i="45"/>
  <c r="AP13" i="45"/>
  <c r="AT8" i="45"/>
  <c r="AT9" i="45" s="1"/>
  <c r="AT8" i="44"/>
  <c r="AT9" i="44" s="1"/>
  <c r="AB10" i="44"/>
  <c r="AG8" i="44"/>
  <c r="AG9" i="44" s="1"/>
  <c r="AP13" i="44"/>
  <c r="BD6" i="44"/>
  <c r="BD10" i="44" s="1"/>
  <c r="BD11" i="44" s="1"/>
  <c r="BD13" i="44"/>
  <c r="AP13" i="43"/>
  <c r="AN10" i="43"/>
  <c r="AN11" i="43" s="1"/>
  <c r="AN8" i="43"/>
  <c r="AN9" i="43" s="1"/>
  <c r="AB10" i="43"/>
  <c r="AG10" i="43"/>
  <c r="AG11" i="43" s="1"/>
  <c r="AG8" i="43"/>
  <c r="AG9" i="43" s="1"/>
  <c r="AK10" i="43"/>
  <c r="AK11" i="43" s="1"/>
  <c r="AK8" i="43"/>
  <c r="AK9" i="43" s="1"/>
  <c r="AB13" i="43"/>
  <c r="R10" i="43"/>
  <c r="R11" i="43" s="1"/>
  <c r="R8" i="43"/>
  <c r="R9" i="43" s="1"/>
  <c r="AP10" i="42"/>
  <c r="AP11" i="42" s="1"/>
  <c r="AG8" i="42"/>
  <c r="AG9" i="42" s="1"/>
  <c r="AJ10" i="42"/>
  <c r="AJ11" i="42" s="1"/>
  <c r="AJ8" i="42"/>
  <c r="AJ9" i="42" s="1"/>
  <c r="AP13" i="42"/>
  <c r="AB10" i="42"/>
  <c r="BD6" i="42"/>
  <c r="BD10" i="42" s="1"/>
  <c r="BD11" i="42" s="1"/>
  <c r="BD13" i="42"/>
  <c r="AT8" i="42"/>
  <c r="AT9" i="42" s="1"/>
  <c r="AB10" i="41"/>
  <c r="M10" i="41"/>
  <c r="M11" i="41" s="1"/>
  <c r="AB13" i="41"/>
  <c r="AG10" i="41"/>
  <c r="AG11" i="41" s="1"/>
  <c r="AG8" i="41"/>
  <c r="AG9" i="41" s="1"/>
  <c r="BD6" i="41"/>
  <c r="BD10" i="41" s="1"/>
  <c r="BD11" i="41" s="1"/>
  <c r="BD13" i="41"/>
  <c r="R10" i="41"/>
  <c r="R11" i="41" s="1"/>
  <c r="R8" i="41"/>
  <c r="R9" i="41" s="1"/>
  <c r="AK10" i="41"/>
  <c r="AK11" i="41" s="1"/>
  <c r="AK8" i="41"/>
  <c r="AK9" i="41" s="1"/>
  <c r="AP10" i="40"/>
  <c r="AP11" i="40" s="1"/>
  <c r="AN10" i="40"/>
  <c r="AN11" i="40" s="1"/>
  <c r="AN8" i="40"/>
  <c r="AN9" i="40" s="1"/>
  <c r="R10" i="40"/>
  <c r="R11" i="40" s="1"/>
  <c r="R8" i="40"/>
  <c r="R9" i="40" s="1"/>
  <c r="AK10" i="40"/>
  <c r="AK11" i="40" s="1"/>
  <c r="AK8" i="40"/>
  <c r="AK9" i="40" s="1"/>
  <c r="AG10" i="40"/>
  <c r="AG11" i="40" s="1"/>
  <c r="AG8" i="40"/>
  <c r="AG9" i="40" s="1"/>
  <c r="BD6" i="40"/>
  <c r="BD10" i="40" s="1"/>
  <c r="BD11" i="40" s="1"/>
  <c r="BD13" i="40"/>
  <c r="AB13" i="40"/>
  <c r="AP13" i="40"/>
  <c r="AT8" i="40"/>
  <c r="AT9" i="40" s="1"/>
  <c r="AJ10" i="39"/>
  <c r="AJ11" i="39" s="1"/>
  <c r="AJ8" i="39"/>
  <c r="AJ9" i="39" s="1"/>
  <c r="AT8" i="39"/>
  <c r="AT9" i="39" s="1"/>
  <c r="AP6" i="39"/>
  <c r="AP10" i="39" s="1"/>
  <c r="AP11" i="39" s="1"/>
  <c r="AP13" i="39"/>
  <c r="BD6" i="39"/>
  <c r="BD10" i="39" s="1"/>
  <c r="BD11" i="39" s="1"/>
  <c r="BD13" i="39"/>
  <c r="AG10" i="39"/>
  <c r="AG11" i="39" s="1"/>
  <c r="AG8" i="39"/>
  <c r="AG9" i="39" s="1"/>
  <c r="M10" i="39"/>
  <c r="M11" i="39" s="1"/>
  <c r="AB10" i="39"/>
  <c r="AJ10" i="38"/>
  <c r="AJ8" i="38"/>
  <c r="AT8" i="38"/>
  <c r="AT9" i="38" s="1"/>
  <c r="AM10" i="38"/>
  <c r="AM11" i="38" s="1"/>
  <c r="AM8" i="38"/>
  <c r="AM9" i="38" s="1"/>
  <c r="BD6" i="38"/>
  <c r="BD10" i="38" s="1"/>
  <c r="BD11" i="38" s="1"/>
  <c r="BD13" i="38"/>
  <c r="AP6" i="38"/>
  <c r="AP10" i="38" s="1"/>
  <c r="AP11" i="38" s="1"/>
  <c r="AP13" i="38"/>
  <c r="AI10" i="38"/>
  <c r="AI11" i="38" s="1"/>
  <c r="AI8" i="38"/>
  <c r="AI9" i="38" s="1"/>
  <c r="AT8" i="37"/>
  <c r="AT9" i="37" s="1"/>
  <c r="BD6" i="37"/>
  <c r="BD10" i="37" s="1"/>
  <c r="BD11" i="37" s="1"/>
  <c r="BD13" i="37"/>
  <c r="AG10" i="37"/>
  <c r="AG11" i="37" s="1"/>
  <c r="AG8" i="37"/>
  <c r="AG9" i="37" s="1"/>
  <c r="AP6" i="37"/>
  <c r="AP10" i="37" s="1"/>
  <c r="AP11" i="37" s="1"/>
  <c r="AP13" i="37"/>
  <c r="AB10" i="37"/>
  <c r="M10" i="36"/>
  <c r="M11" i="36" s="1"/>
  <c r="AG10" i="36"/>
  <c r="AG11" i="36" s="1"/>
  <c r="AG8" i="36"/>
  <c r="AG9" i="36" s="1"/>
  <c r="R10" i="36"/>
  <c r="R11" i="36" s="1"/>
  <c r="R8" i="36"/>
  <c r="R9" i="36" s="1"/>
  <c r="AP13" i="36"/>
  <c r="AK10" i="36"/>
  <c r="AK11" i="36" s="1"/>
  <c r="AK8" i="36"/>
  <c r="AK9" i="36" s="1"/>
  <c r="AN10" i="35"/>
  <c r="AN8" i="35"/>
  <c r="AT8" i="35"/>
  <c r="AT9" i="35" s="1"/>
  <c r="AP6" i="35"/>
  <c r="AP10" i="35" s="1"/>
  <c r="AP11" i="35" s="1"/>
  <c r="AP13" i="35"/>
  <c r="AB10" i="35"/>
  <c r="AI10" i="35"/>
  <c r="AI11" i="35" s="1"/>
  <c r="AI8" i="35"/>
  <c r="AI9" i="35" s="1"/>
  <c r="AM10" i="35"/>
  <c r="AM11" i="35" s="1"/>
  <c r="AM8" i="35"/>
  <c r="AM9" i="35" s="1"/>
  <c r="BD6" i="35"/>
  <c r="BD10" i="35" s="1"/>
  <c r="BD11" i="35" s="1"/>
  <c r="BD13" i="35"/>
  <c r="AG8" i="34"/>
  <c r="AG9" i="34" s="1"/>
  <c r="AT8" i="34"/>
  <c r="AT9" i="34" s="1"/>
  <c r="AP10" i="34"/>
  <c r="AP11" i="34" s="1"/>
  <c r="AM10" i="34"/>
  <c r="AM11" i="34" s="1"/>
  <c r="AM8" i="34"/>
  <c r="AM9" i="34" s="1"/>
  <c r="AI10" i="34"/>
  <c r="AI11" i="34" s="1"/>
  <c r="AI8" i="34"/>
  <c r="AI9" i="34" s="1"/>
  <c r="BD6" i="34"/>
  <c r="BD10" i="34" s="1"/>
  <c r="BD11" i="34" s="1"/>
  <c r="BD13" i="34"/>
  <c r="AP13" i="34"/>
  <c r="AN8" i="33"/>
  <c r="AN9" i="33" s="1"/>
  <c r="AN10" i="33"/>
  <c r="AN11" i="33" s="1"/>
  <c r="AT8" i="33"/>
  <c r="AT9" i="33" s="1"/>
  <c r="M10" i="33"/>
  <c r="M11" i="33" s="1"/>
  <c r="BD6" i="33"/>
  <c r="BD10" i="33" s="1"/>
  <c r="BD11" i="33" s="1"/>
  <c r="BD13" i="33"/>
  <c r="AP6" i="33"/>
  <c r="AP10" i="33" s="1"/>
  <c r="AP11" i="33" s="1"/>
  <c r="AP13" i="33"/>
  <c r="AP13" i="32"/>
  <c r="AK10" i="32"/>
  <c r="AK11" i="32" s="1"/>
  <c r="AK8" i="32"/>
  <c r="AK9" i="32" s="1"/>
  <c r="AG10" i="32"/>
  <c r="AG11" i="32" s="1"/>
  <c r="AG8" i="32"/>
  <c r="AG9" i="32" s="1"/>
  <c r="AB13" i="32"/>
  <c r="R10" i="32"/>
  <c r="R11" i="32" s="1"/>
  <c r="R8" i="32"/>
  <c r="R9" i="32" s="1"/>
  <c r="AT8" i="32"/>
  <c r="AT9" i="32" s="1"/>
  <c r="BD6" i="32"/>
  <c r="BD10" i="32" s="1"/>
  <c r="BD11" i="32" s="1"/>
  <c r="BD13" i="32"/>
  <c r="AJ10" i="31"/>
  <c r="AJ11" i="31" s="1"/>
  <c r="AJ8" i="31"/>
  <c r="AJ9" i="31" s="1"/>
  <c r="M10" i="31"/>
  <c r="M11" i="31" s="1"/>
  <c r="AB10" i="31"/>
  <c r="BD6" i="31"/>
  <c r="BD10" i="31" s="1"/>
  <c r="BD11" i="31" s="1"/>
  <c r="BD13" i="31"/>
  <c r="AP6" i="31"/>
  <c r="AP10" i="31" s="1"/>
  <c r="AP11" i="31" s="1"/>
  <c r="AP13" i="31"/>
  <c r="AT8" i="31"/>
  <c r="AT9" i="31" s="1"/>
  <c r="AG10" i="31"/>
  <c r="AG11" i="31" s="1"/>
  <c r="AG8" i="31"/>
  <c r="AG9" i="31" s="1"/>
  <c r="AP6" i="30"/>
  <c r="AP10" i="30" s="1"/>
  <c r="AP11" i="30" s="1"/>
  <c r="AP13" i="30"/>
  <c r="AI10" i="30"/>
  <c r="AI11" i="30" s="1"/>
  <c r="AI8" i="30"/>
  <c r="AI9" i="30" s="1"/>
  <c r="BD6" i="30"/>
  <c r="BD10" i="30" s="1"/>
  <c r="BD11" i="30" s="1"/>
  <c r="BD13" i="30"/>
  <c r="AG8" i="30"/>
  <c r="AG9" i="30" s="1"/>
  <c r="AB10" i="30"/>
  <c r="AM10" i="30"/>
  <c r="AM11" i="30" s="1"/>
  <c r="AM8" i="30"/>
  <c r="AM9" i="30" s="1"/>
  <c r="AT8" i="30"/>
  <c r="AT9" i="30" s="1"/>
  <c r="M10" i="29"/>
  <c r="M11" i="29" s="1"/>
  <c r="AP13" i="29"/>
  <c r="AG10" i="29"/>
  <c r="AG11" i="29" s="1"/>
  <c r="AG8" i="29"/>
  <c r="AG9" i="29" s="1"/>
  <c r="BD6" i="29"/>
  <c r="BD10" i="29" s="1"/>
  <c r="BD11" i="29" s="1"/>
  <c r="BD13" i="29"/>
  <c r="AP10" i="28"/>
  <c r="AP11" i="28" s="1"/>
  <c r="AB13" i="28"/>
  <c r="AP13" i="28"/>
  <c r="AK10" i="28"/>
  <c r="AK11" i="28" s="1"/>
  <c r="AK8" i="28"/>
  <c r="AK9" i="28" s="1"/>
  <c r="AG10" i="28"/>
  <c r="AG11" i="28" s="1"/>
  <c r="AG8" i="28"/>
  <c r="AG9" i="28" s="1"/>
  <c r="AP10" i="27"/>
  <c r="AP11" i="27" s="1"/>
  <c r="AN10" i="27"/>
  <c r="AN11" i="27" s="1"/>
  <c r="AN8" i="27"/>
  <c r="AN9" i="27" s="1"/>
  <c r="AJ10" i="27"/>
  <c r="AJ11" i="27" s="1"/>
  <c r="AJ8" i="27"/>
  <c r="AJ9" i="27" s="1"/>
  <c r="AT8" i="27"/>
  <c r="AT9" i="27" s="1"/>
  <c r="AI10" i="27"/>
  <c r="AI11" i="27" s="1"/>
  <c r="AI8" i="27"/>
  <c r="AI9" i="27" s="1"/>
  <c r="AM10" i="27"/>
  <c r="AM11" i="27" s="1"/>
  <c r="AM8" i="27"/>
  <c r="AM9" i="27" s="1"/>
  <c r="AP13" i="27"/>
  <c r="BD6" i="27"/>
  <c r="BD10" i="27" s="1"/>
  <c r="BD11" i="27" s="1"/>
  <c r="BD13" i="27"/>
  <c r="AT8" i="26"/>
  <c r="AT9" i="26" s="1"/>
  <c r="AJ10" i="26"/>
  <c r="AJ11" i="26" s="1"/>
  <c r="AJ8" i="26"/>
  <c r="AJ9" i="26" s="1"/>
  <c r="M10" i="26"/>
  <c r="M11" i="26" s="1"/>
  <c r="AP6" i="26"/>
  <c r="AP10" i="26" s="1"/>
  <c r="AP11" i="26" s="1"/>
  <c r="AP13" i="26"/>
  <c r="AG10" i="26"/>
  <c r="AG11" i="26" s="1"/>
  <c r="AG8" i="26"/>
  <c r="AG9" i="26" s="1"/>
  <c r="BD6" i="26"/>
  <c r="BD10" i="26" s="1"/>
  <c r="BD11" i="26" s="1"/>
  <c r="BD13" i="26"/>
  <c r="AB10" i="26"/>
  <c r="BD6" i="25"/>
  <c r="BD10" i="25" s="1"/>
  <c r="BD11" i="25" s="1"/>
  <c r="BD13" i="25"/>
  <c r="AP6" i="25"/>
  <c r="AP10" i="25" s="1"/>
  <c r="AP11" i="25" s="1"/>
  <c r="AP13" i="25"/>
  <c r="AG8" i="25"/>
  <c r="AG9" i="25" s="1"/>
  <c r="AG10" i="25"/>
  <c r="AG11" i="25" s="1"/>
  <c r="AN10" i="24"/>
  <c r="AN11" i="24" s="1"/>
  <c r="AN8" i="24"/>
  <c r="AN9" i="24" s="1"/>
  <c r="AG8" i="24"/>
  <c r="AG9" i="24" s="1"/>
  <c r="AF10" i="24"/>
  <c r="AF11" i="24" s="1"/>
  <c r="AF8" i="24"/>
  <c r="AF9" i="24" s="1"/>
  <c r="AP6" i="24"/>
  <c r="AP10" i="24" s="1"/>
  <c r="AP11" i="24" s="1"/>
  <c r="AP13" i="24"/>
  <c r="BD6" i="24"/>
  <c r="BD10" i="24" s="1"/>
  <c r="BD11" i="24" s="1"/>
  <c r="BD13" i="24"/>
  <c r="AT8" i="24"/>
  <c r="AT9" i="24" s="1"/>
  <c r="AP13" i="23"/>
  <c r="AG8" i="23"/>
  <c r="AG9" i="23" s="1"/>
  <c r="AB10" i="23"/>
  <c r="AB11" i="23" s="1"/>
  <c r="BD6" i="23"/>
  <c r="BD10" i="23" s="1"/>
  <c r="BD11" i="23" s="1"/>
  <c r="BD13" i="23"/>
  <c r="AP10" i="22"/>
  <c r="AP11" i="22" s="1"/>
  <c r="AB10" i="22"/>
  <c r="AB11" i="22" s="1"/>
  <c r="AP13" i="22"/>
  <c r="BD6" i="22"/>
  <c r="BD10" i="22" s="1"/>
  <c r="BD11" i="22" s="1"/>
  <c r="BD13" i="22"/>
  <c r="AT8" i="22"/>
  <c r="AT9" i="22" s="1"/>
  <c r="AG8" i="22"/>
  <c r="AG9" i="22" s="1"/>
  <c r="AB10" i="20"/>
  <c r="AB11" i="20" s="1"/>
  <c r="AP6" i="20"/>
  <c r="AP10" i="20" s="1"/>
  <c r="AP11" i="20" s="1"/>
  <c r="AP13" i="20"/>
  <c r="BD6" i="20"/>
  <c r="BD10" i="20" s="1"/>
  <c r="BD11" i="20" s="1"/>
  <c r="BD13" i="20"/>
  <c r="AG10" i="20"/>
  <c r="AG11" i="20" s="1"/>
  <c r="AG8" i="20"/>
  <c r="AG9" i="20" s="1"/>
  <c r="AT8" i="20"/>
  <c r="AT9" i="20" s="1"/>
  <c r="AP10" i="19"/>
  <c r="AP11" i="19" s="1"/>
  <c r="AF10" i="19"/>
  <c r="AF11" i="19" s="1"/>
  <c r="AF8" i="19"/>
  <c r="AF9" i="19" s="1"/>
  <c r="AB10" i="19"/>
  <c r="AB11" i="19" s="1"/>
  <c r="AP13" i="19"/>
  <c r="AT8" i="19"/>
  <c r="AT9" i="19" s="1"/>
  <c r="BD6" i="19"/>
  <c r="BD10" i="19" s="1"/>
  <c r="BD11" i="19" s="1"/>
  <c r="BD13" i="19"/>
  <c r="AG8" i="19"/>
  <c r="AG9" i="19" s="1"/>
  <c r="BD13" i="18"/>
  <c r="R10" i="18"/>
  <c r="R11" i="18" s="1"/>
  <c r="R8" i="18"/>
  <c r="R9" i="18" s="1"/>
  <c r="AG10" i="18"/>
  <c r="AG11" i="18" s="1"/>
  <c r="AG8" i="18"/>
  <c r="AG9" i="18" s="1"/>
  <c r="AK10" i="18"/>
  <c r="AK11" i="18" s="1"/>
  <c r="AK8" i="18"/>
  <c r="AK9" i="18" s="1"/>
  <c r="AB13" i="18"/>
  <c r="AF10" i="16"/>
  <c r="AF11" i="16" s="1"/>
  <c r="AF8" i="16"/>
  <c r="AF9" i="16" s="1"/>
  <c r="AN10" i="16"/>
  <c r="AN11" i="16" s="1"/>
  <c r="AN8" i="16"/>
  <c r="AN9" i="16" s="1"/>
  <c r="AP13" i="16"/>
  <c r="AJ10" i="16"/>
  <c r="AJ11" i="16" s="1"/>
  <c r="AJ8" i="16"/>
  <c r="AJ9" i="16" s="1"/>
  <c r="BD6" i="16"/>
  <c r="BD10" i="16" s="1"/>
  <c r="BD11" i="16" s="1"/>
  <c r="BD13" i="16"/>
  <c r="AT8" i="16"/>
  <c r="AT9" i="16" s="1"/>
  <c r="AB10" i="15"/>
  <c r="AB11" i="15" s="1"/>
  <c r="AT8" i="15"/>
  <c r="AT9" i="15" s="1"/>
  <c r="AJ10" i="15"/>
  <c r="AJ11" i="15" s="1"/>
  <c r="AJ8" i="15"/>
  <c r="AJ9" i="15" s="1"/>
  <c r="M10" i="15"/>
  <c r="M11" i="15" s="1"/>
  <c r="BD6" i="15"/>
  <c r="BD10" i="15" s="1"/>
  <c r="BD11" i="15" s="1"/>
  <c r="BD13" i="15"/>
  <c r="AP6" i="15"/>
  <c r="AP10" i="15" s="1"/>
  <c r="AP11" i="15" s="1"/>
  <c r="AP13" i="15"/>
  <c r="AF10" i="15"/>
  <c r="AF11" i="15" s="1"/>
  <c r="AF8" i="15"/>
  <c r="AF9" i="15" s="1"/>
  <c r="AN10" i="15"/>
  <c r="AN8" i="15"/>
  <c r="AN8" i="8"/>
  <c r="AN9" i="8" s="1"/>
  <c r="AJ8" i="8"/>
  <c r="AJ9" i="8" s="1"/>
  <c r="V8" i="8"/>
  <c r="V9" i="8" s="1"/>
  <c r="S8" i="8"/>
  <c r="S9" i="8" s="1"/>
  <c r="M12" i="8"/>
  <c r="M7" i="8" s="1"/>
  <c r="E6" i="8"/>
  <c r="F13" i="8"/>
  <c r="E7" i="8"/>
  <c r="E10" i="8" s="1"/>
  <c r="E11" i="8" s="1"/>
  <c r="F7" i="8"/>
  <c r="F8" i="8" s="1"/>
  <c r="F9" i="8" s="1"/>
  <c r="C10" i="8"/>
  <c r="C11" i="8" s="1"/>
  <c r="AK10" i="8"/>
  <c r="AK11" i="8" s="1"/>
  <c r="AG8" i="8"/>
  <c r="AG9" i="8" s="1"/>
  <c r="AL10" i="8"/>
  <c r="AL11" i="8" s="1"/>
  <c r="AH10" i="8"/>
  <c r="AH11" i="8" s="1"/>
  <c r="AG10" i="8"/>
  <c r="AG11" i="8" s="1"/>
  <c r="H10" i="8"/>
  <c r="H11" i="8" s="1"/>
  <c r="W10" i="8"/>
  <c r="W11" i="8" s="1"/>
  <c r="S10" i="8"/>
  <c r="S11" i="8" s="1"/>
  <c r="AK8" i="8"/>
  <c r="AK9" i="8" s="1"/>
  <c r="AP13" i="8"/>
  <c r="AP7" i="8" s="1"/>
  <c r="AF8" i="8"/>
  <c r="AF9" i="8" s="1"/>
  <c r="W8" i="8"/>
  <c r="W9" i="8" s="1"/>
  <c r="Z8" i="8"/>
  <c r="Z9" i="8" s="1"/>
  <c r="Y8" i="8"/>
  <c r="Y9" i="8" s="1"/>
  <c r="U8" i="8"/>
  <c r="U9" i="8" s="1"/>
  <c r="R8" i="8"/>
  <c r="R9" i="8" s="1"/>
  <c r="Z10" i="8"/>
  <c r="Z11" i="8" s="1"/>
  <c r="V10" i="8"/>
  <c r="V11" i="8" s="1"/>
  <c r="X10" i="8"/>
  <c r="X11" i="8" s="1"/>
  <c r="T10" i="8"/>
  <c r="T11" i="8" s="1"/>
  <c r="R10" i="8"/>
  <c r="R11" i="8" s="1"/>
  <c r="J7" i="8"/>
  <c r="M13" i="8"/>
  <c r="G7" i="8"/>
  <c r="K6" i="8"/>
  <c r="K10" i="8" s="1"/>
  <c r="K11" i="8" s="1"/>
  <c r="G6" i="8"/>
  <c r="I7" i="8"/>
  <c r="I10" i="8" s="1"/>
  <c r="I11" i="8" s="1"/>
  <c r="D7" i="8"/>
  <c r="D10" i="8" s="1"/>
  <c r="D11" i="8" s="1"/>
  <c r="AJ10" i="8"/>
  <c r="AJ11" i="8" s="1"/>
  <c r="AF10" i="8"/>
  <c r="AF11" i="8" s="1"/>
  <c r="K13" i="8"/>
  <c r="J6" i="8"/>
  <c r="AB13" i="8"/>
  <c r="X8" i="8"/>
  <c r="X9" i="8" s="1"/>
  <c r="T8" i="8"/>
  <c r="T9" i="8" s="1"/>
  <c r="Y10" i="8"/>
  <c r="Y11" i="8" s="1"/>
  <c r="U10" i="8"/>
  <c r="U11" i="8" s="1"/>
  <c r="AL8" i="8"/>
  <c r="AL9" i="8" s="1"/>
  <c r="AH8" i="8"/>
  <c r="AH9" i="8" s="1"/>
  <c r="AM10" i="8"/>
  <c r="AM11" i="8" s="1"/>
  <c r="AI10" i="8"/>
  <c r="AI11" i="8" s="1"/>
  <c r="AP6" i="8"/>
  <c r="AN10" i="8"/>
  <c r="AN11" i="8" s="1"/>
  <c r="C8" i="8"/>
  <c r="C9" i="8" s="1"/>
  <c r="H8" i="8"/>
  <c r="H9" i="8" s="1"/>
  <c r="M6" i="8"/>
  <c r="M10" i="8" s="1"/>
  <c r="M11" i="8" s="1"/>
  <c r="E8" i="8" l="1"/>
  <c r="E9" i="8" s="1"/>
  <c r="D8" i="8"/>
  <c r="D9" i="8" s="1"/>
  <c r="F10" i="8"/>
  <c r="F11" i="8" s="1"/>
  <c r="I8" i="8"/>
  <c r="I9" i="8" s="1"/>
  <c r="G8" i="8"/>
  <c r="G9" i="8" s="1"/>
  <c r="K8" i="8"/>
  <c r="K9" i="8" s="1"/>
  <c r="AB7" i="8"/>
  <c r="AB10" i="8" s="1"/>
  <c r="AB11" i="8" s="1"/>
  <c r="J10" i="8"/>
  <c r="J11" i="8" s="1"/>
  <c r="AP10" i="8"/>
  <c r="AP11" i="8" s="1"/>
  <c r="G10" i="8"/>
  <c r="G11" i="8" s="1"/>
  <c r="J8" i="8"/>
  <c r="J9" i="8" s="1"/>
  <c r="BB10" i="27"/>
  <c r="AB10" i="27"/>
  <c r="BB8" i="27"/>
  <c r="BB9" i="27" s="1"/>
  <c r="BB11" i="41"/>
  <c r="AB11" i="50"/>
  <c r="BB11" i="28"/>
  <c r="AB11" i="28"/>
  <c r="BB11" i="39"/>
  <c r="AB11" i="41"/>
  <c r="BB11" i="29"/>
  <c r="AB11" i="40"/>
  <c r="BB11" i="54"/>
  <c r="BB11" i="35"/>
  <c r="BB11" i="53"/>
  <c r="BB11" i="36"/>
  <c r="AB11" i="37"/>
  <c r="AB11" i="33"/>
  <c r="BB11" i="37"/>
  <c r="BB11" i="50"/>
  <c r="AB11" i="51"/>
  <c r="AB11" i="26"/>
  <c r="AB11" i="36"/>
  <c r="AB11" i="44"/>
  <c r="AB11" i="43"/>
  <c r="BB11" i="31"/>
  <c r="BB11" i="38"/>
  <c r="BB11" i="55"/>
  <c r="AB11" i="53"/>
  <c r="BB11" i="25"/>
  <c r="AB11" i="45"/>
  <c r="AB11" i="25"/>
  <c r="AB11" i="30"/>
  <c r="BB11" i="33"/>
  <c r="AB11" i="38"/>
  <c r="AB11" i="31"/>
  <c r="BB11" i="32"/>
  <c r="BB11" i="44"/>
  <c r="AB11" i="55"/>
  <c r="BB11" i="48"/>
  <c r="BB11" i="47"/>
  <c r="BB11" i="51"/>
  <c r="AB11" i="27"/>
  <c r="BB11" i="27"/>
  <c r="AB11" i="32"/>
  <c r="AB11" i="52"/>
  <c r="BB11" i="52"/>
  <c r="BB11" i="45"/>
  <c r="AB11" i="35"/>
  <c r="BB11" i="42"/>
  <c r="AB11" i="54"/>
  <c r="BB11" i="49"/>
  <c r="AB11" i="34"/>
  <c r="BB11" i="40"/>
  <c r="AB11" i="48"/>
  <c r="BB11" i="34"/>
  <c r="AB11" i="47"/>
  <c r="BB11" i="26"/>
  <c r="BB11" i="43"/>
  <c r="AB11" i="49"/>
  <c r="AB11" i="42"/>
  <c r="AB11" i="29"/>
  <c r="BB11" i="30"/>
  <c r="AB11" i="39"/>
</calcChain>
</file>

<file path=xl/sharedStrings.xml><?xml version="1.0" encoding="utf-8"?>
<sst xmlns="http://schemas.openxmlformats.org/spreadsheetml/2006/main" count="4273" uniqueCount="87">
  <si>
    <t>1-Urban</t>
  </si>
  <si>
    <t>2-Cropland</t>
  </si>
  <si>
    <t>3-Grassland</t>
  </si>
  <si>
    <t>4-Forest and woodland</t>
  </si>
  <si>
    <t>5-Heathland and shrub</t>
  </si>
  <si>
    <t>6-Sparsely vegetated land</t>
  </si>
  <si>
    <t>7-Inland wetlands</t>
  </si>
  <si>
    <t>8-Rivers and lakes</t>
  </si>
  <si>
    <t>9-Marine inlets and transitional waters</t>
  </si>
  <si>
    <t>10-Balancing item (non-allocated marine and burnt area)</t>
  </si>
  <si>
    <t>Albania</t>
  </si>
  <si>
    <t>Austria</t>
  </si>
  <si>
    <t>Belgium</t>
  </si>
  <si>
    <t>Bosnia and Herzegovina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</si>
  <si>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</si>
  <si>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</si>
  <si>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</si>
  <si>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</si>
  <si>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</si>
  <si>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</si>
  <si>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</si>
  <si>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</si>
  <si>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</si>
  <si>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</si>
  <si>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</si>
  <si>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</si>
  <si>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</si>
  <si>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</si>
  <si>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Kosovo</t>
  </si>
  <si>
    <t>Latvia</t>
  </si>
  <si>
    <t>Liechtenstein</t>
  </si>
  <si>
    <t>Lithuania</t>
  </si>
  <si>
    <t>Luxembourg</t>
  </si>
  <si>
    <t>Malta</t>
  </si>
  <si>
    <t>Montenegro</t>
  </si>
  <si>
    <t>Netherlands</t>
  </si>
  <si>
    <t>North Macedonia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</si>
  <si>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</si>
  <si>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</si>
  <si>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</si>
  <si>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</si>
  <si>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</si>
  <si>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</si>
  <si>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</si>
  <si>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</si>
  <si>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</si>
  <si>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</si>
  <si>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Turkey</t>
  </si>
  <si>
    <t>United Kingdom</t>
  </si>
  <si>
    <t>ADM country</t>
  </si>
  <si>
    <t>Urban</t>
  </si>
  <si>
    <t>Cropland</t>
  </si>
  <si>
    <t>Grassland</t>
  </si>
  <si>
    <t>Forest and woodland</t>
  </si>
  <si>
    <t>Heathland and shrub</t>
  </si>
  <si>
    <t>Sparsely vegetated land</t>
  </si>
  <si>
    <t>Inland wetlands</t>
  </si>
  <si>
    <t>Rivers and lakes</t>
  </si>
  <si>
    <t>Marine inlets and transitional waters</t>
  </si>
  <si>
    <t>Balancing item (non-allocated marine and burnt area)</t>
  </si>
  <si>
    <t>Area in km²</t>
  </si>
  <si>
    <t>1  
Urban</t>
  </si>
  <si>
    <t>2 
Cropland</t>
  </si>
  <si>
    <t>3 
Grassland</t>
  </si>
  <si>
    <t>4 
Forest and woodland</t>
  </si>
  <si>
    <t>5 
Heathland and shrub</t>
  </si>
  <si>
    <t>6 
Sparsely vegetated land</t>
  </si>
  <si>
    <t>7 
Inland wetlands</t>
  </si>
  <si>
    <t>8 
Rivers and lakes</t>
  </si>
  <si>
    <t>9 
Marine Inlets and transitional waters</t>
  </si>
  <si>
    <t xml:space="preserve">         Balancing item: non-allocated area</t>
  </si>
  <si>
    <t xml:space="preserve">             Total</t>
  </si>
  <si>
    <t>Ecosystem extent 2000</t>
  </si>
  <si>
    <t>Reductions to initial ecosystem extent</t>
  </si>
  <si>
    <t>Additions to initial ecosystem extent</t>
  </si>
  <si>
    <t>Net changes to ecosystem extent
(additions - reductions)</t>
  </si>
  <si>
    <t>Net change as % of initial extent</t>
  </si>
  <si>
    <t>Total turnover of ecosystem extent
(reductions + additions)</t>
  </si>
  <si>
    <t>Total turnover as % of initial extent</t>
  </si>
  <si>
    <t>Stable ecosystem stock</t>
  </si>
  <si>
    <t>%of ecosystem stock</t>
  </si>
  <si>
    <t>Ecosystem extent 2018</t>
  </si>
  <si>
    <t>Ecosystem extent 2006</t>
  </si>
  <si>
    <t>Ecosystem extent 2012</t>
  </si>
  <si>
    <t>Tier I ecosystem extent accounts 2000-2006, 2006-2012, 2012-2018 and 2000-2018</t>
  </si>
  <si>
    <t>TIER I ECOSYSTEM TYPES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</si>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</sst>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??_-;_-@_-"/>
    <numFmt numFmtId="165" formatCode="\+\ #,##0_-;\-\ #,##0_-;_-* &quot;-&quot;??_-;_-@_-"/>
    <numFmt numFmtId="166" formatCode="\+\ #,##0.0_-;\-\ #,##0.0_-;_-* &quot;-&quot;??_-;_-@_-"/>
    <numFmt numFmtId="167" formatCode="_-* #,##0.0_-;\-* #,##0.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rgb="FF666666"/>
      <name val="Arial"/>
      <family val="2"/>
    </font>
    <font>
      <sz val="9"/>
      <color rgb="FF333333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63"/>
      <name val="Arial"/>
      <family val="2"/>
    </font>
    <font>
      <sz val="9"/>
      <color indexed="23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9BC2E6"/>
      </left>
      <right style="thin">
        <color rgb="FF9BC2E6"/>
      </right>
      <top style="medium">
        <color rgb="FF9BC2E6"/>
      </top>
      <bottom style="medium">
        <color rgb="FF9BC2E6"/>
      </bottom>
      <diagonal/>
    </border>
    <border>
      <left style="thin">
        <color auto="1"/>
      </left>
      <right/>
      <top style="thin">
        <color auto="1"/>
      </top>
      <bottom style="medium">
        <color rgb="FF9BC2E6"/>
      </bottom>
      <diagonal/>
    </border>
    <border>
      <left style="thin">
        <color rgb="FF9BC2E6"/>
      </left>
      <right style="thin">
        <color rgb="FF9BC2E6"/>
      </right>
      <top/>
      <bottom style="medium">
        <color rgb="FF9BC2E6"/>
      </bottom>
      <diagonal/>
    </border>
    <border>
      <left/>
      <right/>
      <top/>
      <bottom style="medium">
        <color rgb="FF9BC2E6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2" fillId="0" borderId="0" xfId="0" applyNumberFormat="1" applyFont="1" applyAlignment="1">
      <alignment vertic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 vertical="top"/>
    </xf>
    <xf numFmtId="0" fontId="2" fillId="0" borderId="0" xfId="0" quotePrefix="1" applyFont="1" applyAlignment="1">
      <alignment horizontal="left"/>
    </xf>
    <xf numFmtId="0" fontId="4" fillId="2" borderId="1" xfId="0" applyNumberFormat="1" applyFont="1" applyFill="1" applyBorder="1" applyAlignment="1" applyProtection="1"/>
    <xf numFmtId="0" fontId="4" fillId="2" borderId="3" xfId="0" applyNumberFormat="1" applyFont="1" applyFill="1" applyBorder="1" applyAlignment="1" applyProtection="1"/>
    <xf numFmtId="0" fontId="5" fillId="2" borderId="4" xfId="0" applyNumberFormat="1" applyFont="1" applyFill="1" applyBorder="1" applyAlignment="1" applyProtection="1">
      <alignment horizontal="center" vertical="top" wrapText="1"/>
    </xf>
    <xf numFmtId="0" fontId="5" fillId="2" borderId="5" xfId="0" applyNumberFormat="1" applyFont="1" applyFill="1" applyBorder="1" applyAlignment="1" applyProtection="1">
      <alignment horizontal="center" vertical="top" wrapText="1"/>
    </xf>
    <xf numFmtId="164" fontId="5" fillId="3" borderId="6" xfId="0" applyNumberFormat="1" applyFont="1" applyFill="1" applyBorder="1" applyAlignment="1" applyProtection="1"/>
    <xf numFmtId="164" fontId="5" fillId="3" borderId="7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wrapText="1"/>
    </xf>
    <xf numFmtId="164" fontId="3" fillId="0" borderId="2" xfId="0" applyNumberFormat="1" applyFont="1" applyFill="1" applyBorder="1" applyAlignment="1" applyProtection="1"/>
    <xf numFmtId="165" fontId="3" fillId="0" borderId="2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wrapText="1"/>
    </xf>
    <xf numFmtId="166" fontId="4" fillId="0" borderId="2" xfId="0" applyNumberFormat="1" applyFont="1" applyFill="1" applyBorder="1" applyAlignment="1" applyProtection="1">
      <alignment horizontal="right" vertical="center"/>
    </xf>
    <xf numFmtId="166" fontId="4" fillId="0" borderId="2" xfId="0" applyNumberFormat="1" applyFont="1" applyFill="1" applyBorder="1" applyAlignment="1" applyProtection="1"/>
    <xf numFmtId="164" fontId="3" fillId="0" borderId="2" xfId="0" applyNumberFormat="1" applyFont="1" applyFill="1" applyBorder="1" applyAlignment="1" applyProtection="1">
      <alignment vertical="center"/>
    </xf>
    <xf numFmtId="167" fontId="3" fillId="0" borderId="2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7" fillId="0" borderId="0" xfId="0" quotePrefix="1" applyNumberFormat="1" applyFont="1" applyFill="1" applyBorder="1" applyAlignment="1" applyProtection="1">
      <alignment horizontal="center"/>
    </xf>
    <xf numFmtId="0" fontId="6" fillId="0" borderId="0" xfId="0" quotePrefix="1" applyNumberFormat="1" applyFont="1" applyFill="1" applyBorder="1" applyAlignment="1" applyProtection="1">
      <alignment horizontal="left"/>
    </xf>
    <xf numFmtId="0" fontId="7" fillId="0" borderId="0" xfId="0" quotePrefix="1" applyNumberFormat="1" applyFont="1" applyFill="1" applyBorder="1" applyAlignment="1" applyProtection="1">
      <alignment horizontal="left" vertical="top"/>
    </xf>
    <xf numFmtId="3" fontId="6" fillId="0" borderId="0" xfId="0" applyNumberFormat="1" applyFont="1" applyFill="1" applyBorder="1" applyAlignment="1" applyProtection="1">
      <alignment vertical="center"/>
    </xf>
    <xf numFmtId="0" fontId="8" fillId="0" borderId="0" xfId="0" applyFont="1"/>
    <xf numFmtId="0" fontId="9" fillId="0" borderId="0" xfId="0" applyFont="1"/>
    <xf numFmtId="0" fontId="4" fillId="2" borderId="2" xfId="0" applyNumberFormat="1" applyFont="1" applyFill="1" applyBorder="1" applyAlignment="1" applyProtection="1">
      <alignment horizontal="center"/>
    </xf>
    <xf numFmtId="0" fontId="5" fillId="2" borderId="1" xfId="0" applyNumberFormat="1" applyFont="1" applyFill="1" applyBorder="1" applyAlignment="1" applyProtection="1">
      <alignment horizontal="center"/>
    </xf>
    <xf numFmtId="0" fontId="4" fillId="0" borderId="2" xfId="0" applyNumberFormat="1" applyFont="1" applyFill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workbookViewId="0">
      <selection activeCell="A12" sqref="A12"/>
    </sheetView>
  </sheetViews>
  <sheetFormatPr defaultRowHeight="14.4" x14ac:dyDescent="0.3"/>
  <cols>
    <col min="1" max="1" width="18.77734375" bestFit="1" customWidth="1"/>
    <col min="2" max="2" width="6.77734375" bestFit="1" customWidth="1"/>
    <col min="3" max="3" width="8.88671875" bestFit="1" customWidth="1"/>
    <col min="4" max="4" width="9.77734375" bestFit="1" customWidth="1"/>
    <col min="5" max="5" width="17.77734375" bestFit="1" customWidth="1"/>
    <col min="6" max="6" width="17.6640625" bestFit="1" customWidth="1"/>
    <col min="7" max="7" width="20" bestFit="1" customWidth="1"/>
    <col min="8" max="8" width="13.6640625" bestFit="1" customWidth="1"/>
    <col min="9" max="9" width="14.44140625" bestFit="1" customWidth="1"/>
    <col min="10" max="10" width="28.77734375" bestFit="1" customWidth="1"/>
    <col min="11" max="11" width="42.33203125" bestFit="1" customWidth="1"/>
  </cols>
  <sheetData>
    <row r="1" spans="1:1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3">
      <c r="A2" s="3" t="s">
        <v>10</v>
      </c>
      <c r="B2" s="1">
        <v>538.33000000000004</v>
      </c>
      <c r="C2" s="1">
        <v>7474.23</v>
      </c>
      <c r="D2" s="1">
        <v>3818.96</v>
      </c>
      <c r="E2" s="1">
        <v>11204.57</v>
      </c>
      <c r="F2" s="1">
        <v>3098.11</v>
      </c>
      <c r="G2" s="1">
        <v>1853.67</v>
      </c>
      <c r="H2" s="1">
        <v>42.81</v>
      </c>
      <c r="I2" s="1">
        <v>542.58000000000004</v>
      </c>
      <c r="J2" s="1">
        <v>193.23</v>
      </c>
      <c r="K2" s="1">
        <v>25.93</v>
      </c>
    </row>
    <row r="3" spans="1:11" x14ac:dyDescent="0.3">
      <c r="A3" s="3" t="s">
        <v>11</v>
      </c>
      <c r="B3" s="1">
        <v>4791.76</v>
      </c>
      <c r="C3" s="1">
        <v>19830.7</v>
      </c>
      <c r="D3" s="1">
        <v>13182.8</v>
      </c>
      <c r="E3" s="1">
        <v>37316.82</v>
      </c>
      <c r="F3" s="1">
        <v>1969.15</v>
      </c>
      <c r="G3" s="1">
        <v>5925.87</v>
      </c>
      <c r="H3" s="1">
        <v>207.39</v>
      </c>
      <c r="I3" s="1">
        <v>719.36</v>
      </c>
      <c r="J3" s="1"/>
      <c r="K3" s="1"/>
    </row>
    <row r="4" spans="1:11" x14ac:dyDescent="0.3">
      <c r="A4" s="3" t="s">
        <v>12</v>
      </c>
      <c r="B4" s="1">
        <v>6331.79</v>
      </c>
      <c r="C4" s="1">
        <v>14019.59</v>
      </c>
      <c r="D4" s="1">
        <v>3543.71</v>
      </c>
      <c r="E4" s="1">
        <v>6303.72</v>
      </c>
      <c r="F4" s="1">
        <v>167.44</v>
      </c>
      <c r="G4" s="1">
        <v>13.72</v>
      </c>
      <c r="H4" s="1">
        <v>74.67</v>
      </c>
      <c r="I4" s="1">
        <v>161.07</v>
      </c>
      <c r="J4" s="1">
        <v>67.23</v>
      </c>
      <c r="K4" s="1">
        <v>0.28000000000000003</v>
      </c>
    </row>
    <row r="5" spans="1:11" x14ac:dyDescent="0.3">
      <c r="A5" s="3" t="s">
        <v>13</v>
      </c>
      <c r="B5" s="1">
        <v>768.46</v>
      </c>
      <c r="C5" s="1">
        <v>13783.79</v>
      </c>
      <c r="D5" s="1">
        <v>6109.34</v>
      </c>
      <c r="E5" s="1">
        <v>26584.12</v>
      </c>
      <c r="F5" s="1">
        <v>2451.4</v>
      </c>
      <c r="G5" s="1">
        <v>997.96</v>
      </c>
      <c r="H5" s="1">
        <v>57.61</v>
      </c>
      <c r="I5" s="1">
        <v>341.24</v>
      </c>
      <c r="J5" s="1"/>
      <c r="K5" s="1">
        <v>121.47</v>
      </c>
    </row>
    <row r="6" spans="1:11" x14ac:dyDescent="0.3">
      <c r="A6" s="3" t="s">
        <v>14</v>
      </c>
      <c r="B6" s="1">
        <v>5227.32</v>
      </c>
      <c r="C6" s="1">
        <v>53270.65</v>
      </c>
      <c r="D6" s="1">
        <v>8239.08</v>
      </c>
      <c r="E6" s="1">
        <v>42386.35</v>
      </c>
      <c r="F6" s="1">
        <v>235.29</v>
      </c>
      <c r="G6" s="1">
        <v>528.28</v>
      </c>
      <c r="H6" s="1">
        <v>95.75</v>
      </c>
      <c r="I6" s="1">
        <v>975.63</v>
      </c>
      <c r="J6" s="1">
        <v>23.66</v>
      </c>
      <c r="K6" s="1">
        <v>13.11</v>
      </c>
    </row>
    <row r="7" spans="1:11" x14ac:dyDescent="0.3">
      <c r="A7" s="3" t="s">
        <v>15</v>
      </c>
      <c r="B7" s="1">
        <v>1990.12</v>
      </c>
      <c r="C7" s="1">
        <v>19588.93</v>
      </c>
      <c r="D7" s="1">
        <v>5479.73</v>
      </c>
      <c r="E7" s="1">
        <v>27037.88</v>
      </c>
      <c r="F7" s="1">
        <v>1133.57</v>
      </c>
      <c r="G7" s="1">
        <v>566.76</v>
      </c>
      <c r="H7" s="1">
        <v>188.78</v>
      </c>
      <c r="I7" s="1">
        <v>555.66999999999996</v>
      </c>
      <c r="J7" s="1">
        <v>12.09</v>
      </c>
      <c r="K7" s="1">
        <v>36.58</v>
      </c>
    </row>
    <row r="8" spans="1:11" x14ac:dyDescent="0.3">
      <c r="A8" s="3" t="s">
        <v>16</v>
      </c>
      <c r="B8" s="1">
        <v>728.97</v>
      </c>
      <c r="C8" s="1">
        <v>4468.63</v>
      </c>
      <c r="D8" s="1">
        <v>279.45</v>
      </c>
      <c r="E8" s="1">
        <v>1818.49</v>
      </c>
      <c r="F8" s="1">
        <v>1614.15</v>
      </c>
      <c r="G8" s="1">
        <v>175.54</v>
      </c>
      <c r="H8" s="1">
        <v>4.74</v>
      </c>
      <c r="I8" s="1">
        <v>20.14</v>
      </c>
      <c r="J8" s="1">
        <v>19.75</v>
      </c>
      <c r="K8" s="1">
        <v>119.05</v>
      </c>
    </row>
    <row r="9" spans="1:11" x14ac:dyDescent="0.3">
      <c r="A9" s="3" t="s">
        <v>17</v>
      </c>
      <c r="B9" s="1">
        <v>5062.41</v>
      </c>
      <c r="C9" s="1">
        <v>38199.56</v>
      </c>
      <c r="D9" s="1">
        <v>7134</v>
      </c>
      <c r="E9" s="1">
        <v>27777.84</v>
      </c>
      <c r="F9" s="1">
        <v>22.53</v>
      </c>
      <c r="G9" s="1">
        <v>5.36</v>
      </c>
      <c r="H9" s="1">
        <v>108.05</v>
      </c>
      <c r="I9" s="1">
        <v>564.14</v>
      </c>
      <c r="J9" s="1"/>
      <c r="K9" s="1"/>
    </row>
    <row r="10" spans="1:11" x14ac:dyDescent="0.3">
      <c r="A10" s="3" t="s">
        <v>18</v>
      </c>
      <c r="B10" s="1">
        <v>3425.88</v>
      </c>
      <c r="C10" s="1">
        <v>31569.45</v>
      </c>
      <c r="D10" s="1">
        <v>976.37</v>
      </c>
      <c r="E10" s="1">
        <v>5242.68</v>
      </c>
      <c r="F10" s="1">
        <v>501.59</v>
      </c>
      <c r="G10" s="1">
        <v>110.35</v>
      </c>
      <c r="H10" s="1">
        <v>549.48</v>
      </c>
      <c r="I10" s="1">
        <v>385.25</v>
      </c>
      <c r="J10" s="1">
        <v>1394.79</v>
      </c>
      <c r="K10" s="1">
        <v>6.18</v>
      </c>
    </row>
    <row r="11" spans="1:11" x14ac:dyDescent="0.3">
      <c r="A11" s="3" t="s">
        <v>19</v>
      </c>
      <c r="B11" s="1">
        <v>938.61</v>
      </c>
      <c r="C11" s="1">
        <v>11255.95</v>
      </c>
      <c r="D11" s="1">
        <v>3519.35</v>
      </c>
      <c r="E11" s="1">
        <v>25283.73</v>
      </c>
      <c r="F11" s="1">
        <v>99.79</v>
      </c>
      <c r="G11" s="1">
        <v>47.54</v>
      </c>
      <c r="H11" s="1">
        <v>2138.94</v>
      </c>
      <c r="I11" s="1">
        <v>2076.35</v>
      </c>
      <c r="J11" s="1">
        <v>19.12</v>
      </c>
      <c r="K11" s="1">
        <v>2.1800000000000002</v>
      </c>
    </row>
    <row r="12" spans="1:11" x14ac:dyDescent="0.3">
      <c r="A12" s="3" t="s">
        <v>20</v>
      </c>
      <c r="B12" s="1">
        <v>4510.92</v>
      </c>
      <c r="C12" s="1">
        <v>27449.75</v>
      </c>
      <c r="D12" s="1">
        <v>240.67</v>
      </c>
      <c r="E12" s="1">
        <v>243467.89</v>
      </c>
      <c r="F12" s="1">
        <v>7028.81</v>
      </c>
      <c r="G12" s="1">
        <v>1984.36</v>
      </c>
      <c r="H12" s="1">
        <v>21277.69</v>
      </c>
      <c r="I12" s="1">
        <v>31901.25</v>
      </c>
      <c r="J12" s="1">
        <v>138.43</v>
      </c>
      <c r="K12" s="1">
        <v>3.83</v>
      </c>
    </row>
    <row r="13" spans="1:11" x14ac:dyDescent="0.3">
      <c r="A13" s="3" t="s">
        <v>21</v>
      </c>
      <c r="B13" s="1">
        <v>31063.68</v>
      </c>
      <c r="C13" s="1">
        <v>239840.32</v>
      </c>
      <c r="D13" s="1">
        <v>97774.94</v>
      </c>
      <c r="E13" s="1">
        <v>154601.26999999999</v>
      </c>
      <c r="F13" s="1">
        <v>10554.29</v>
      </c>
      <c r="G13" s="1">
        <v>9255.77</v>
      </c>
      <c r="H13" s="1">
        <v>884.32</v>
      </c>
      <c r="I13" s="1">
        <v>3520.71</v>
      </c>
      <c r="J13" s="1">
        <v>4291.95</v>
      </c>
      <c r="K13" s="1">
        <v>93.53</v>
      </c>
    </row>
    <row r="14" spans="1:11" x14ac:dyDescent="0.3">
      <c r="A14" s="3" t="s">
        <v>22</v>
      </c>
      <c r="B14" s="1">
        <v>32863.300000000003</v>
      </c>
      <c r="C14" s="1">
        <v>140586.71</v>
      </c>
      <c r="D14" s="1">
        <v>66791.62</v>
      </c>
      <c r="E14" s="1">
        <v>110476.5</v>
      </c>
      <c r="F14" s="1">
        <v>942.7</v>
      </c>
      <c r="G14" s="1">
        <v>499.83</v>
      </c>
      <c r="H14" s="1">
        <v>1144.99</v>
      </c>
      <c r="I14" s="1">
        <v>3920.86</v>
      </c>
      <c r="J14" s="1">
        <v>4945.3999999999996</v>
      </c>
      <c r="K14" s="1">
        <v>5.12</v>
      </c>
    </row>
    <row r="15" spans="1:11" x14ac:dyDescent="0.3">
      <c r="A15" s="3" t="s">
        <v>23</v>
      </c>
      <c r="B15" s="1">
        <v>3974.28</v>
      </c>
      <c r="C15" s="1">
        <v>50143.21</v>
      </c>
      <c r="D15" s="1">
        <v>11182.86</v>
      </c>
      <c r="E15" s="1">
        <v>37443.33</v>
      </c>
      <c r="F15" s="1">
        <v>24021.119999999999</v>
      </c>
      <c r="G15" s="1">
        <v>3167.38</v>
      </c>
      <c r="H15" s="1">
        <v>250.27</v>
      </c>
      <c r="I15" s="1">
        <v>1134.51</v>
      </c>
      <c r="J15" s="1">
        <v>616.32000000000005</v>
      </c>
      <c r="K15" s="1">
        <v>80.69</v>
      </c>
    </row>
    <row r="16" spans="1:11" x14ac:dyDescent="0.3">
      <c r="A16" s="3" t="s">
        <v>24</v>
      </c>
      <c r="B16" s="1">
        <v>5754.44</v>
      </c>
      <c r="C16" s="1">
        <v>54327.48</v>
      </c>
      <c r="D16" s="1">
        <v>9467.67</v>
      </c>
      <c r="E16" s="1">
        <v>20838.2</v>
      </c>
      <c r="F16" s="1"/>
      <c r="G16" s="1">
        <v>28.55</v>
      </c>
      <c r="H16" s="1">
        <v>866.87</v>
      </c>
      <c r="I16" s="1">
        <v>1729.24</v>
      </c>
      <c r="J16" s="1"/>
      <c r="K16" s="1"/>
    </row>
    <row r="17" spans="1:11" x14ac:dyDescent="0.3">
      <c r="A17" s="3" t="s">
        <v>25</v>
      </c>
      <c r="B17" s="1">
        <v>335.93</v>
      </c>
      <c r="C17" s="1">
        <v>66.42</v>
      </c>
      <c r="D17" s="1">
        <v>5853.41</v>
      </c>
      <c r="E17" s="1">
        <v>810.53</v>
      </c>
      <c r="F17" s="1">
        <v>34960.51</v>
      </c>
      <c r="G17" s="1">
        <v>51388.13</v>
      </c>
      <c r="H17" s="1">
        <v>7095.52</v>
      </c>
      <c r="I17" s="1">
        <v>1998.87</v>
      </c>
      <c r="J17" s="1">
        <v>981.21</v>
      </c>
      <c r="K17" s="1">
        <v>8.1999999999999993</v>
      </c>
    </row>
    <row r="18" spans="1:11" x14ac:dyDescent="0.3">
      <c r="A18" s="3" t="s">
        <v>26</v>
      </c>
      <c r="B18" s="1">
        <v>1498.22</v>
      </c>
      <c r="C18" s="1">
        <v>9176.9699999999993</v>
      </c>
      <c r="D18" s="1">
        <v>39155.99</v>
      </c>
      <c r="E18" s="1">
        <v>6449.14</v>
      </c>
      <c r="F18" s="1">
        <v>1269.72</v>
      </c>
      <c r="G18" s="1">
        <v>875.01</v>
      </c>
      <c r="H18" s="1">
        <v>10240.34</v>
      </c>
      <c r="I18" s="1">
        <v>1191.3699999999999</v>
      </c>
      <c r="J18" s="1">
        <v>835.89</v>
      </c>
      <c r="K18" s="1">
        <v>6.2</v>
      </c>
    </row>
    <row r="19" spans="1:11" x14ac:dyDescent="0.3">
      <c r="A19" s="3" t="s">
        <v>27</v>
      </c>
      <c r="B19" s="1">
        <v>15828.79</v>
      </c>
      <c r="C19" s="1">
        <v>152807.03</v>
      </c>
      <c r="D19" s="1">
        <v>11857.57</v>
      </c>
      <c r="E19" s="1">
        <v>89562.45</v>
      </c>
      <c r="F19" s="1">
        <v>11774.37</v>
      </c>
      <c r="G19" s="1">
        <v>15505.56</v>
      </c>
      <c r="H19" s="1">
        <v>195.65</v>
      </c>
      <c r="I19" s="1">
        <v>2186.09</v>
      </c>
      <c r="J19" s="1">
        <v>1487.4</v>
      </c>
      <c r="K19" s="1">
        <v>115.63</v>
      </c>
    </row>
    <row r="20" spans="1:11" x14ac:dyDescent="0.3">
      <c r="A20" s="3" t="s">
        <v>28</v>
      </c>
      <c r="B20" s="1">
        <v>474.98</v>
      </c>
      <c r="C20" s="1">
        <v>4001.06</v>
      </c>
      <c r="D20" s="1">
        <v>900.93</v>
      </c>
      <c r="E20" s="1">
        <v>5239.42</v>
      </c>
      <c r="F20" s="1">
        <v>51.82</v>
      </c>
      <c r="G20" s="1">
        <v>182.78</v>
      </c>
      <c r="H20" s="1">
        <v>1.28</v>
      </c>
      <c r="I20" s="1">
        <v>23.35</v>
      </c>
      <c r="J20" s="1"/>
      <c r="K20" s="1">
        <v>31.47</v>
      </c>
    </row>
    <row r="21" spans="1:11" x14ac:dyDescent="0.3">
      <c r="A21" s="3" t="s">
        <v>29</v>
      </c>
      <c r="B21" s="1">
        <v>1292.98</v>
      </c>
      <c r="C21" s="1">
        <v>18540.060000000001</v>
      </c>
      <c r="D21" s="1">
        <v>7126.89</v>
      </c>
      <c r="E21" s="1">
        <v>34639.06</v>
      </c>
      <c r="F21" s="1"/>
      <c r="G21" s="1">
        <v>64.92</v>
      </c>
      <c r="H21" s="1">
        <v>1622.23</v>
      </c>
      <c r="I21" s="1">
        <v>1304.1600000000001</v>
      </c>
      <c r="J21" s="1">
        <v>7.0000000000000007E-2</v>
      </c>
      <c r="K21" s="1"/>
    </row>
    <row r="22" spans="1:11" x14ac:dyDescent="0.3">
      <c r="A22" s="3" t="s">
        <v>30</v>
      </c>
      <c r="B22" s="1">
        <v>20.86</v>
      </c>
      <c r="C22" s="1">
        <v>27.23</v>
      </c>
      <c r="D22" s="1">
        <v>27.51</v>
      </c>
      <c r="E22" s="1">
        <v>69.33</v>
      </c>
      <c r="F22" s="1">
        <v>1.82</v>
      </c>
      <c r="G22" s="1">
        <v>9.5500000000000007</v>
      </c>
      <c r="H22" s="1">
        <v>1.56</v>
      </c>
      <c r="I22" s="1">
        <v>2.09</v>
      </c>
      <c r="J22" s="1"/>
      <c r="K22" s="1"/>
    </row>
    <row r="23" spans="1:11" x14ac:dyDescent="0.3">
      <c r="A23" s="3" t="s">
        <v>31</v>
      </c>
      <c r="B23" s="1">
        <v>2159.46</v>
      </c>
      <c r="C23" s="1">
        <v>33301.120000000003</v>
      </c>
      <c r="D23" s="1">
        <v>5071.88</v>
      </c>
      <c r="E23" s="1">
        <v>22452.68</v>
      </c>
      <c r="F23" s="1">
        <v>26.99</v>
      </c>
      <c r="G23" s="1">
        <v>32.71</v>
      </c>
      <c r="H23" s="1">
        <v>567.21</v>
      </c>
      <c r="I23" s="1">
        <v>1289.72</v>
      </c>
      <c r="J23" s="1">
        <v>387.63</v>
      </c>
      <c r="K23" s="1"/>
    </row>
    <row r="24" spans="1:11" x14ac:dyDescent="0.3">
      <c r="A24" s="3" t="s">
        <v>32</v>
      </c>
      <c r="B24" s="1">
        <v>263.55</v>
      </c>
      <c r="C24" s="1">
        <v>963.46</v>
      </c>
      <c r="D24" s="1">
        <v>411.63</v>
      </c>
      <c r="E24" s="1">
        <v>947.31</v>
      </c>
      <c r="F24" s="1"/>
      <c r="G24" s="1"/>
      <c r="H24" s="1">
        <v>0.44</v>
      </c>
      <c r="I24" s="1">
        <v>9.0500000000000007</v>
      </c>
      <c r="J24" s="1"/>
      <c r="K24" s="1"/>
    </row>
    <row r="25" spans="1:11" x14ac:dyDescent="0.3">
      <c r="A25" s="3" t="s">
        <v>33</v>
      </c>
      <c r="B25" s="1">
        <v>93.29</v>
      </c>
      <c r="C25" s="1">
        <v>164.22</v>
      </c>
      <c r="D25" s="1"/>
      <c r="E25" s="1">
        <v>2.06</v>
      </c>
      <c r="F25" s="1">
        <v>48.46</v>
      </c>
      <c r="G25" s="1">
        <v>7.68</v>
      </c>
      <c r="H25" s="1"/>
      <c r="I25" s="1"/>
      <c r="J25" s="1">
        <v>0.27</v>
      </c>
      <c r="K25" s="1"/>
    </row>
    <row r="26" spans="1:11" x14ac:dyDescent="0.3">
      <c r="A26" s="3" t="s">
        <v>34</v>
      </c>
      <c r="B26" s="1">
        <v>249.5</v>
      </c>
      <c r="C26" s="1">
        <v>1966.38</v>
      </c>
      <c r="D26" s="1">
        <v>1296.1300000000001</v>
      </c>
      <c r="E26" s="1">
        <v>8689.69</v>
      </c>
      <c r="F26" s="1">
        <v>116.76</v>
      </c>
      <c r="G26" s="1">
        <v>1140.1400000000001</v>
      </c>
      <c r="H26" s="1">
        <v>109.24</v>
      </c>
      <c r="I26" s="1">
        <v>263.38</v>
      </c>
      <c r="J26" s="1">
        <v>16.48</v>
      </c>
      <c r="K26" s="1">
        <v>34.729999999999997</v>
      </c>
    </row>
    <row r="27" spans="1:11" x14ac:dyDescent="0.3">
      <c r="A27" s="3" t="s">
        <v>35</v>
      </c>
      <c r="B27" s="1">
        <v>4854.3599999999997</v>
      </c>
      <c r="C27" s="1">
        <v>14419.54</v>
      </c>
      <c r="D27" s="1">
        <v>10691.93</v>
      </c>
      <c r="E27" s="1">
        <v>3208.92</v>
      </c>
      <c r="F27" s="1">
        <v>389.62</v>
      </c>
      <c r="G27" s="1">
        <v>138.41999999999999</v>
      </c>
      <c r="H27" s="1">
        <v>414.26</v>
      </c>
      <c r="I27" s="1">
        <v>3141.72</v>
      </c>
      <c r="J27" s="1">
        <v>2615.6999999999998</v>
      </c>
      <c r="K27" s="1">
        <v>23.99</v>
      </c>
    </row>
    <row r="28" spans="1:11" x14ac:dyDescent="0.3">
      <c r="A28" s="3" t="s">
        <v>36</v>
      </c>
      <c r="B28" s="1">
        <v>420.27</v>
      </c>
      <c r="C28" s="1">
        <v>7212.4</v>
      </c>
      <c r="D28" s="1">
        <v>3990.26</v>
      </c>
      <c r="E28" s="1">
        <v>12734.27</v>
      </c>
      <c r="F28" s="1">
        <v>420.43</v>
      </c>
      <c r="G28" s="1">
        <v>111.56</v>
      </c>
      <c r="H28" s="1">
        <v>20.79</v>
      </c>
      <c r="I28" s="1">
        <v>523.96</v>
      </c>
      <c r="J28" s="1"/>
      <c r="K28" s="1">
        <v>1.41</v>
      </c>
    </row>
    <row r="29" spans="1:11" x14ac:dyDescent="0.3">
      <c r="A29" s="3" t="s">
        <v>37</v>
      </c>
      <c r="B29" s="1">
        <v>2671.2</v>
      </c>
      <c r="C29" s="1">
        <v>16981.25</v>
      </c>
      <c r="D29" s="1">
        <v>252.84</v>
      </c>
      <c r="E29" s="1">
        <v>114801.86</v>
      </c>
      <c r="F29" s="1">
        <v>47148.69</v>
      </c>
      <c r="G29" s="1">
        <v>106395.32</v>
      </c>
      <c r="H29" s="1">
        <v>21305.85</v>
      </c>
      <c r="I29" s="1">
        <v>13785.26</v>
      </c>
      <c r="J29" s="1">
        <v>448.54</v>
      </c>
      <c r="K29" s="1">
        <v>3.99</v>
      </c>
    </row>
    <row r="30" spans="1:11" x14ac:dyDescent="0.3">
      <c r="A30" s="3" t="s">
        <v>38</v>
      </c>
      <c r="B30" s="1">
        <v>18411.63</v>
      </c>
      <c r="C30" s="1">
        <v>156675.60999999999</v>
      </c>
      <c r="D30" s="1">
        <v>28639.47</v>
      </c>
      <c r="E30" s="1">
        <v>102213.94</v>
      </c>
      <c r="F30" s="1">
        <v>59.68</v>
      </c>
      <c r="G30" s="1">
        <v>158.38999999999999</v>
      </c>
      <c r="H30" s="1">
        <v>1112.1099999999999</v>
      </c>
      <c r="I30" s="1">
        <v>4667.05</v>
      </c>
      <c r="J30" s="1">
        <v>744.64</v>
      </c>
      <c r="K30" s="1">
        <v>0.9</v>
      </c>
    </row>
    <row r="31" spans="1:11" x14ac:dyDescent="0.3">
      <c r="A31" s="3" t="s">
        <v>39</v>
      </c>
      <c r="B31" s="1">
        <v>3338.07</v>
      </c>
      <c r="C31" s="1">
        <v>41465.18</v>
      </c>
      <c r="D31" s="1">
        <v>3660.98</v>
      </c>
      <c r="E31" s="1">
        <v>33876.25</v>
      </c>
      <c r="F31" s="1">
        <v>7523.21</v>
      </c>
      <c r="G31" s="1">
        <v>639.85</v>
      </c>
      <c r="H31" s="1">
        <v>64.790000000000006</v>
      </c>
      <c r="I31" s="1">
        <v>618.1</v>
      </c>
      <c r="J31" s="1">
        <v>809.77</v>
      </c>
      <c r="K31" s="1">
        <v>381.38</v>
      </c>
    </row>
    <row r="32" spans="1:11" x14ac:dyDescent="0.3">
      <c r="A32" s="3" t="s">
        <v>40</v>
      </c>
      <c r="B32" s="1">
        <v>12913.09</v>
      </c>
      <c r="C32" s="1">
        <v>109117.47</v>
      </c>
      <c r="D32" s="1">
        <v>32284.86</v>
      </c>
      <c r="E32" s="1">
        <v>75992.28</v>
      </c>
      <c r="F32" s="1">
        <v>699.98</v>
      </c>
      <c r="G32" s="1">
        <v>329.58</v>
      </c>
      <c r="H32" s="1">
        <v>2941.04</v>
      </c>
      <c r="I32" s="1">
        <v>3338.9</v>
      </c>
      <c r="J32" s="1">
        <v>784.97</v>
      </c>
      <c r="K32" s="1">
        <v>2.2999999999999998</v>
      </c>
    </row>
    <row r="33" spans="1:11" x14ac:dyDescent="0.3">
      <c r="A33" s="3" t="s">
        <v>41</v>
      </c>
      <c r="B33" s="1">
        <v>2846.6</v>
      </c>
      <c r="C33" s="1">
        <v>41248.370000000003</v>
      </c>
      <c r="D33" s="1">
        <v>3581.66</v>
      </c>
      <c r="E33" s="1">
        <v>28451.16</v>
      </c>
      <c r="F33" s="1">
        <v>11.46</v>
      </c>
      <c r="G33" s="1">
        <v>201.54</v>
      </c>
      <c r="H33" s="1">
        <v>296.81</v>
      </c>
      <c r="I33" s="1">
        <v>836.23</v>
      </c>
      <c r="J33" s="1"/>
      <c r="K33" s="1">
        <v>10.59</v>
      </c>
    </row>
    <row r="34" spans="1:11" x14ac:dyDescent="0.3">
      <c r="A34" s="3" t="s">
        <v>42</v>
      </c>
      <c r="B34" s="1">
        <v>2846.34</v>
      </c>
      <c r="C34" s="1">
        <v>20542.75</v>
      </c>
      <c r="D34" s="1">
        <v>3006.47</v>
      </c>
      <c r="E34" s="1">
        <v>22000.86</v>
      </c>
      <c r="F34" s="1">
        <v>152.30000000000001</v>
      </c>
      <c r="G34" s="1">
        <v>113.18</v>
      </c>
      <c r="H34" s="1">
        <v>40.380000000000003</v>
      </c>
      <c r="I34" s="1">
        <v>323.56</v>
      </c>
      <c r="J34" s="1"/>
      <c r="K34" s="1"/>
    </row>
    <row r="35" spans="1:11" x14ac:dyDescent="0.3">
      <c r="A35" s="3" t="s">
        <v>43</v>
      </c>
      <c r="B35" s="1">
        <v>691.58</v>
      </c>
      <c r="C35" s="1">
        <v>5886.28</v>
      </c>
      <c r="D35" s="1">
        <v>1265.5899999999999</v>
      </c>
      <c r="E35" s="1">
        <v>11844.75</v>
      </c>
      <c r="F35" s="1">
        <v>196.34</v>
      </c>
      <c r="G35" s="1">
        <v>274.07</v>
      </c>
      <c r="H35" s="1">
        <v>25.46</v>
      </c>
      <c r="I35" s="1">
        <v>82.79</v>
      </c>
      <c r="J35" s="1">
        <v>7.29</v>
      </c>
      <c r="K35" s="1">
        <v>0.05</v>
      </c>
    </row>
    <row r="36" spans="1:11" x14ac:dyDescent="0.3">
      <c r="A36" s="3" t="s">
        <v>44</v>
      </c>
      <c r="B36" s="1">
        <v>11343.32</v>
      </c>
      <c r="C36" s="1">
        <v>231341.79</v>
      </c>
      <c r="D36" s="1">
        <v>46204.46</v>
      </c>
      <c r="E36" s="1">
        <v>133900.07</v>
      </c>
      <c r="F36" s="1">
        <v>67421.009999999995</v>
      </c>
      <c r="G36" s="1">
        <v>10642.54</v>
      </c>
      <c r="H36" s="1">
        <v>179.06</v>
      </c>
      <c r="I36" s="1">
        <v>2911.99</v>
      </c>
      <c r="J36" s="1">
        <v>1243.99</v>
      </c>
      <c r="K36" s="1">
        <v>1034.22</v>
      </c>
    </row>
    <row r="37" spans="1:11" x14ac:dyDescent="0.3">
      <c r="A37" s="3" t="s">
        <v>45</v>
      </c>
      <c r="B37" s="1">
        <v>6528.27</v>
      </c>
      <c r="C37" s="1">
        <v>37251.56</v>
      </c>
      <c r="D37" s="1">
        <v>4572.32</v>
      </c>
      <c r="E37" s="1">
        <v>295621.08</v>
      </c>
      <c r="F37" s="1">
        <v>27608.58</v>
      </c>
      <c r="G37" s="1">
        <v>11132.8</v>
      </c>
      <c r="H37" s="1">
        <v>30113.19</v>
      </c>
      <c r="I37" s="1">
        <v>36856.14</v>
      </c>
      <c r="J37" s="1">
        <v>423.16</v>
      </c>
      <c r="K37" s="1">
        <v>2.4</v>
      </c>
    </row>
    <row r="38" spans="1:11" x14ac:dyDescent="0.3">
      <c r="A38" s="3" t="s">
        <v>46</v>
      </c>
      <c r="B38" s="1">
        <v>2794.95</v>
      </c>
      <c r="C38" s="1">
        <v>7947.05</v>
      </c>
      <c r="D38" s="1">
        <v>7522.16</v>
      </c>
      <c r="E38" s="1">
        <v>13070.89</v>
      </c>
      <c r="F38" s="1">
        <v>1374.21</v>
      </c>
      <c r="G38" s="1">
        <v>7089.95</v>
      </c>
      <c r="H38" s="1">
        <v>52.91</v>
      </c>
      <c r="I38" s="1">
        <v>1434.03</v>
      </c>
      <c r="J38" s="1"/>
      <c r="K38" s="1">
        <v>2.13</v>
      </c>
    </row>
    <row r="39" spans="1:11" x14ac:dyDescent="0.3">
      <c r="A39" s="3" t="s">
        <v>47</v>
      </c>
      <c r="B39" s="1">
        <v>13484.64</v>
      </c>
      <c r="C39" s="1">
        <v>321103.28000000003</v>
      </c>
      <c r="D39" s="1">
        <v>110105.84</v>
      </c>
      <c r="E39" s="1">
        <v>193089.86</v>
      </c>
      <c r="F39" s="1">
        <v>10704.12</v>
      </c>
      <c r="G39" s="1">
        <v>113600.16</v>
      </c>
      <c r="H39" s="1">
        <v>2133.11</v>
      </c>
      <c r="I39" s="1">
        <v>12906.95</v>
      </c>
      <c r="J39" s="1">
        <v>2186.92</v>
      </c>
      <c r="K39" s="1">
        <v>205.52</v>
      </c>
    </row>
    <row r="40" spans="1:11" x14ac:dyDescent="0.3">
      <c r="A40" s="3" t="s">
        <v>48</v>
      </c>
      <c r="B40" s="1">
        <v>20752.419999999998</v>
      </c>
      <c r="C40" s="1">
        <v>68661.210000000006</v>
      </c>
      <c r="D40" s="1">
        <v>83086.55</v>
      </c>
      <c r="E40" s="1">
        <v>24470.93</v>
      </c>
      <c r="F40" s="1">
        <v>18679.43</v>
      </c>
      <c r="G40" s="1">
        <v>2950.74</v>
      </c>
      <c r="H40" s="1">
        <v>23167.19</v>
      </c>
      <c r="I40" s="1">
        <v>2403.88</v>
      </c>
      <c r="J40" s="1">
        <v>4276.16</v>
      </c>
      <c r="K40" s="1">
        <v>11.24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D005-B762-4F53-BA86-D84357C76BD2}">
  <dimension ref="A1:BD14"/>
  <sheetViews>
    <sheetView zoomScale="85" zoomScaleNormal="85" workbookViewId="0">
      <selection activeCell="BB14" sqref="BB14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11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</f>
        <v>4791.76</v>
      </c>
      <c r="D5" s="9">
        <f>'tieri 00'!C3</f>
        <v>19830.7</v>
      </c>
      <c r="E5" s="9">
        <f>'tieri 00'!D3</f>
        <v>13182.8</v>
      </c>
      <c r="F5" s="9">
        <f>'tieri 00'!E3</f>
        <v>37316.82</v>
      </c>
      <c r="G5" s="9">
        <f>'tieri 00'!F3</f>
        <v>1969.15</v>
      </c>
      <c r="H5" s="9">
        <f>'tieri 00'!G3</f>
        <v>5925.87</v>
      </c>
      <c r="I5" s="9">
        <f>'tieri 00'!H3</f>
        <v>207.39</v>
      </c>
      <c r="J5" s="9">
        <f>'tieri 00'!I3</f>
        <v>719.36</v>
      </c>
      <c r="K5" s="9">
        <f>'tieri 00'!J3</f>
        <v>0</v>
      </c>
      <c r="L5" s="9">
        <f>'tieri 00'!K3</f>
        <v>0</v>
      </c>
      <c r="M5" s="9">
        <f>SUM(C5:L5)</f>
        <v>83943.849999999977</v>
      </c>
      <c r="Q5" s="9" t="s">
        <v>82</v>
      </c>
      <c r="R5" s="9">
        <f>C14</f>
        <v>4867.97</v>
      </c>
      <c r="S5" s="9">
        <f t="shared" ref="S5:AA5" si="0">D14</f>
        <v>19789.27</v>
      </c>
      <c r="T5" s="9">
        <f t="shared" si="0"/>
        <v>13166.63</v>
      </c>
      <c r="U5" s="9">
        <f t="shared" si="0"/>
        <v>37299.68</v>
      </c>
      <c r="V5" s="9">
        <f t="shared" si="0"/>
        <v>1966.49</v>
      </c>
      <c r="W5" s="9">
        <f t="shared" si="0"/>
        <v>5926.51</v>
      </c>
      <c r="X5" s="9">
        <f t="shared" si="0"/>
        <v>207.21</v>
      </c>
      <c r="Y5" s="9">
        <f t="shared" si="0"/>
        <v>720.09</v>
      </c>
      <c r="Z5" s="9">
        <f t="shared" si="0"/>
        <v>0</v>
      </c>
      <c r="AA5" s="9">
        <f t="shared" si="0"/>
        <v>0</v>
      </c>
      <c r="AB5" s="10">
        <f>SUM(R5:AA5)</f>
        <v>83943.85</v>
      </c>
      <c r="AE5" s="9" t="s">
        <v>83</v>
      </c>
      <c r="AF5" s="9">
        <f>R14</f>
        <v>4921.0600000000004</v>
      </c>
      <c r="AG5" s="9">
        <f t="shared" ref="AG5:AO5" si="1">S14</f>
        <v>19758.060000000001</v>
      </c>
      <c r="AH5" s="9">
        <f t="shared" si="1"/>
        <v>13194.72</v>
      </c>
      <c r="AI5" s="9">
        <f t="shared" si="1"/>
        <v>37250.54</v>
      </c>
      <c r="AJ5" s="9">
        <f t="shared" si="1"/>
        <v>1963.88</v>
      </c>
      <c r="AK5" s="9">
        <f t="shared" si="1"/>
        <v>5927.45</v>
      </c>
      <c r="AL5" s="9">
        <f t="shared" si="1"/>
        <v>207.11</v>
      </c>
      <c r="AM5" s="9">
        <f t="shared" si="1"/>
        <v>721.03</v>
      </c>
      <c r="AN5" s="9">
        <f t="shared" si="1"/>
        <v>0</v>
      </c>
      <c r="AO5" s="9">
        <f t="shared" si="1"/>
        <v>0</v>
      </c>
      <c r="AP5" s="10">
        <f>SUM(AF5:AO5)</f>
        <v>83943.85</v>
      </c>
      <c r="AS5" s="9" t="s">
        <v>72</v>
      </c>
      <c r="AT5" s="9">
        <f>C5</f>
        <v>4791.76</v>
      </c>
      <c r="AU5" s="9">
        <f t="shared" ref="AU5:BC5" si="2">D5</f>
        <v>19830.7</v>
      </c>
      <c r="AV5" s="9">
        <f t="shared" si="2"/>
        <v>13182.8</v>
      </c>
      <c r="AW5" s="9">
        <f t="shared" si="2"/>
        <v>37316.82</v>
      </c>
      <c r="AX5" s="9">
        <f t="shared" si="2"/>
        <v>1969.15</v>
      </c>
      <c r="AY5" s="9">
        <f t="shared" si="2"/>
        <v>5925.87</v>
      </c>
      <c r="AZ5" s="9">
        <f t="shared" si="2"/>
        <v>207.39</v>
      </c>
      <c r="BA5" s="9">
        <f t="shared" si="2"/>
        <v>719.36</v>
      </c>
      <c r="BB5" s="9">
        <f t="shared" si="2"/>
        <v>0</v>
      </c>
      <c r="BC5" s="9">
        <f t="shared" si="2"/>
        <v>0</v>
      </c>
      <c r="BD5" s="10">
        <f>SUM(AT5:BC5)</f>
        <v>83943.849999999977</v>
      </c>
    </row>
    <row r="6" spans="1:56" ht="28.8" x14ac:dyDescent="0.3">
      <c r="B6" s="11" t="s">
        <v>73</v>
      </c>
      <c r="C6" s="12">
        <f t="shared" ref="C6:K6" si="3">C5-C12</f>
        <v>12.340000000000146</v>
      </c>
      <c r="D6" s="12">
        <f t="shared" si="3"/>
        <v>45.040000000000873</v>
      </c>
      <c r="E6" s="12">
        <f t="shared" si="3"/>
        <v>24.849999999998545</v>
      </c>
      <c r="F6" s="12">
        <f t="shared" si="3"/>
        <v>229.31999999999971</v>
      </c>
      <c r="G6" s="12">
        <f t="shared" si="3"/>
        <v>2.6900000000000546</v>
      </c>
      <c r="H6" s="12">
        <f t="shared" si="3"/>
        <v>66.819999999999709</v>
      </c>
      <c r="I6" s="12">
        <f t="shared" si="3"/>
        <v>0.31999999999999318</v>
      </c>
      <c r="J6" s="12">
        <f t="shared" si="3"/>
        <v>0.49000000000000909</v>
      </c>
      <c r="K6" s="12">
        <f t="shared" si="3"/>
        <v>0</v>
      </c>
      <c r="L6" s="12"/>
      <c r="M6" s="12">
        <f>M5-M12</f>
        <v>381.86999999996624</v>
      </c>
      <c r="Q6" s="11" t="s">
        <v>73</v>
      </c>
      <c r="R6" s="12">
        <f t="shared" ref="R6:Z6" si="4">R5-R12</f>
        <v>8.8800000000001091</v>
      </c>
      <c r="S6" s="12">
        <f t="shared" si="4"/>
        <v>33.220000000001164</v>
      </c>
      <c r="T6" s="12">
        <f t="shared" si="4"/>
        <v>9.3999999999996362</v>
      </c>
      <c r="U6" s="12">
        <f t="shared" si="4"/>
        <v>328.36000000000058</v>
      </c>
      <c r="V6" s="12">
        <f t="shared" si="4"/>
        <v>2.8299999999999272</v>
      </c>
      <c r="W6" s="12">
        <f t="shared" si="4"/>
        <v>16.390000000000327</v>
      </c>
      <c r="X6" s="12">
        <f t="shared" si="4"/>
        <v>9.9999999999994316E-2</v>
      </c>
      <c r="Y6" s="12">
        <f t="shared" si="4"/>
        <v>0.13999999999998636</v>
      </c>
      <c r="Z6" s="12">
        <f t="shared" si="4"/>
        <v>0</v>
      </c>
      <c r="AA6" s="12"/>
      <c r="AB6" s="12">
        <f>AB5-AB12</f>
        <v>399.32000000000698</v>
      </c>
      <c r="AE6" s="11" t="s">
        <v>73</v>
      </c>
      <c r="AF6" s="12">
        <f t="shared" ref="AF6:AN6" si="5">AF5-AF12</f>
        <v>5.3500000000003638</v>
      </c>
      <c r="AG6" s="12">
        <f t="shared" si="5"/>
        <v>34.760000000002037</v>
      </c>
      <c r="AH6" s="12">
        <f t="shared" si="5"/>
        <v>17.219999999999345</v>
      </c>
      <c r="AI6" s="12">
        <f t="shared" si="5"/>
        <v>168</v>
      </c>
      <c r="AJ6" s="12">
        <f t="shared" si="5"/>
        <v>1.3100000000001728</v>
      </c>
      <c r="AK6" s="12">
        <f t="shared" si="5"/>
        <v>26.899999999999636</v>
      </c>
      <c r="AL6" s="12">
        <f t="shared" si="5"/>
        <v>0.38000000000002387</v>
      </c>
      <c r="AM6" s="12">
        <f t="shared" si="5"/>
        <v>0.30999999999994543</v>
      </c>
      <c r="AN6" s="12">
        <f t="shared" si="5"/>
        <v>0</v>
      </c>
      <c r="AO6" s="12"/>
      <c r="AP6" s="12">
        <f>AP5-AP12</f>
        <v>254.23000000001048</v>
      </c>
      <c r="AS6" s="11" t="s">
        <v>73</v>
      </c>
      <c r="AT6" s="12">
        <f t="shared" ref="AT6:BB6" si="6">AT5-AT12</f>
        <v>20.579999999999927</v>
      </c>
      <c r="AU6" s="12">
        <f t="shared" si="6"/>
        <v>111.56999999999971</v>
      </c>
      <c r="AV6" s="12">
        <f t="shared" si="6"/>
        <v>51.259999999998399</v>
      </c>
      <c r="AW6" s="12">
        <f t="shared" si="6"/>
        <v>698.63999999999942</v>
      </c>
      <c r="AX6" s="12">
        <f t="shared" si="6"/>
        <v>6.8000000000001819</v>
      </c>
      <c r="AY6" s="12">
        <f t="shared" si="6"/>
        <v>110.10999999999967</v>
      </c>
      <c r="AZ6" s="12">
        <f t="shared" si="6"/>
        <v>0.79999999999998295</v>
      </c>
      <c r="BA6" s="12">
        <f t="shared" si="6"/>
        <v>0.75999999999999091</v>
      </c>
      <c r="BB6" s="12">
        <f t="shared" si="6"/>
        <v>0</v>
      </c>
      <c r="BC6" s="12"/>
      <c r="BD6" s="12">
        <f>BD5-BD12</f>
        <v>1000.519999999975</v>
      </c>
    </row>
    <row r="7" spans="1:56" ht="28.8" x14ac:dyDescent="0.3">
      <c r="B7" s="11" t="s">
        <v>74</v>
      </c>
      <c r="C7" s="12">
        <f t="shared" ref="C7:K7" si="7">C14-C12</f>
        <v>88.550000000000182</v>
      </c>
      <c r="D7" s="12">
        <f t="shared" si="7"/>
        <v>3.6100000000005821</v>
      </c>
      <c r="E7" s="12">
        <f t="shared" si="7"/>
        <v>8.679999999998472</v>
      </c>
      <c r="F7" s="12">
        <f t="shared" si="7"/>
        <v>212.18000000000029</v>
      </c>
      <c r="G7" s="12">
        <f t="shared" si="7"/>
        <v>2.9999999999972715E-2</v>
      </c>
      <c r="H7" s="12">
        <f t="shared" si="7"/>
        <v>67.460000000000036</v>
      </c>
      <c r="I7" s="12">
        <f t="shared" si="7"/>
        <v>0.14000000000001478</v>
      </c>
      <c r="J7" s="12">
        <f t="shared" si="7"/>
        <v>1.2200000000000273</v>
      </c>
      <c r="K7" s="12">
        <f t="shared" si="7"/>
        <v>0</v>
      </c>
      <c r="L7" s="12"/>
      <c r="M7" s="12">
        <f>M14-M12</f>
        <v>381.86999999999534</v>
      </c>
      <c r="Q7" s="11" t="s">
        <v>74</v>
      </c>
      <c r="R7" s="12">
        <f t="shared" ref="R7:Z7" si="8">R14-R12</f>
        <v>61.970000000000255</v>
      </c>
      <c r="S7" s="12">
        <f t="shared" si="8"/>
        <v>2.0100000000020373</v>
      </c>
      <c r="T7" s="12">
        <f t="shared" si="8"/>
        <v>37.489999999999782</v>
      </c>
      <c r="U7" s="12">
        <f t="shared" si="8"/>
        <v>279.22000000000116</v>
      </c>
      <c r="V7" s="12">
        <f t="shared" si="8"/>
        <v>0.22000000000002728</v>
      </c>
      <c r="W7" s="12">
        <f t="shared" si="8"/>
        <v>17.329999999999927</v>
      </c>
      <c r="X7" s="12">
        <f t="shared" si="8"/>
        <v>0</v>
      </c>
      <c r="Y7" s="12">
        <f t="shared" si="8"/>
        <v>1.0799999999999272</v>
      </c>
      <c r="Z7" s="12">
        <f t="shared" si="8"/>
        <v>0</v>
      </c>
      <c r="AA7" s="12"/>
      <c r="AB7" s="12">
        <f>AB14-AB12</f>
        <v>399.32000000000698</v>
      </c>
      <c r="AE7" s="11" t="s">
        <v>74</v>
      </c>
      <c r="AF7" s="12">
        <f t="shared" ref="AF7:AN7" si="9">AF14-AF12</f>
        <v>72.069999999999709</v>
      </c>
      <c r="AG7" s="12">
        <f t="shared" si="9"/>
        <v>1.7600000000020373</v>
      </c>
      <c r="AH7" s="12">
        <f t="shared" si="9"/>
        <v>8.0799999999999272</v>
      </c>
      <c r="AI7" s="12">
        <f t="shared" si="9"/>
        <v>144.26000000000204</v>
      </c>
      <c r="AJ7" s="12">
        <f t="shared" si="9"/>
        <v>0</v>
      </c>
      <c r="AK7" s="12">
        <f t="shared" si="9"/>
        <v>27.519999999999527</v>
      </c>
      <c r="AL7" s="12">
        <f t="shared" si="9"/>
        <v>6.0000000000002274E-2</v>
      </c>
      <c r="AM7" s="12">
        <f t="shared" si="9"/>
        <v>0.48000000000001819</v>
      </c>
      <c r="AN7" s="12">
        <f t="shared" si="9"/>
        <v>0</v>
      </c>
      <c r="AO7" s="12"/>
      <c r="AP7" s="12">
        <f>AP14-AP12</f>
        <v>254.23000000001048</v>
      </c>
      <c r="AS7" s="11" t="s">
        <v>74</v>
      </c>
      <c r="AT7" s="12">
        <f t="shared" ref="AT7:BB7" si="10">AT14-AT12</f>
        <v>216.59999999999945</v>
      </c>
      <c r="AU7" s="12">
        <f t="shared" si="10"/>
        <v>5.930000000000291</v>
      </c>
      <c r="AV7" s="12">
        <f t="shared" si="10"/>
        <v>54.039999999999054</v>
      </c>
      <c r="AW7" s="12">
        <f t="shared" si="10"/>
        <v>608.62000000000262</v>
      </c>
      <c r="AX7" s="12">
        <f t="shared" si="10"/>
        <v>0.22000000000002728</v>
      </c>
      <c r="AY7" s="12">
        <f t="shared" si="10"/>
        <v>112.30999999999949</v>
      </c>
      <c r="AZ7" s="12">
        <f t="shared" si="10"/>
        <v>0.19999999999998863</v>
      </c>
      <c r="BA7" s="12">
        <f t="shared" si="10"/>
        <v>2.6000000000000227</v>
      </c>
      <c r="BB7" s="12">
        <f t="shared" si="10"/>
        <v>0</v>
      </c>
      <c r="BC7" s="12"/>
      <c r="BD7" s="12">
        <f>BD14-BD12</f>
        <v>1000.5200000000041</v>
      </c>
    </row>
    <row r="8" spans="1:56" ht="28.8" x14ac:dyDescent="0.3">
      <c r="B8" s="11" t="s">
        <v>75</v>
      </c>
      <c r="C8" s="13">
        <f t="shared" ref="C8:K8" si="11">C7-C6</f>
        <v>76.210000000000036</v>
      </c>
      <c r="D8" s="13">
        <f t="shared" si="11"/>
        <v>-41.430000000000291</v>
      </c>
      <c r="E8" s="13">
        <f t="shared" si="11"/>
        <v>-16.170000000000073</v>
      </c>
      <c r="F8" s="13">
        <f t="shared" si="11"/>
        <v>-17.139999999999418</v>
      </c>
      <c r="G8" s="13">
        <f t="shared" si="11"/>
        <v>-2.6600000000000819</v>
      </c>
      <c r="H8" s="13">
        <f t="shared" si="11"/>
        <v>0.64000000000032742</v>
      </c>
      <c r="I8" s="13">
        <f t="shared" si="11"/>
        <v>-0.1799999999999784</v>
      </c>
      <c r="J8" s="13">
        <f t="shared" si="11"/>
        <v>0.73000000000001819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53.090000000000146</v>
      </c>
      <c r="S8" s="13">
        <f t="shared" si="12"/>
        <v>-31.209999999999127</v>
      </c>
      <c r="T8" s="13">
        <f t="shared" si="12"/>
        <v>28.090000000000146</v>
      </c>
      <c r="U8" s="13">
        <f t="shared" si="12"/>
        <v>-49.139999999999418</v>
      </c>
      <c r="V8" s="13">
        <f t="shared" si="12"/>
        <v>-2.6099999999999</v>
      </c>
      <c r="W8" s="13">
        <f t="shared" si="12"/>
        <v>0.93999999999959982</v>
      </c>
      <c r="X8" s="13">
        <f t="shared" si="12"/>
        <v>-9.9999999999994316E-2</v>
      </c>
      <c r="Y8" s="13">
        <f t="shared" si="12"/>
        <v>0.93999999999994088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66.719999999999345</v>
      </c>
      <c r="AG8" s="13">
        <f t="shared" si="13"/>
        <v>-33</v>
      </c>
      <c r="AH8" s="13">
        <f t="shared" si="13"/>
        <v>-9.1399999999994179</v>
      </c>
      <c r="AI8" s="13">
        <f t="shared" si="13"/>
        <v>-23.739999999997963</v>
      </c>
      <c r="AJ8" s="13">
        <f t="shared" si="13"/>
        <v>-1.3100000000001728</v>
      </c>
      <c r="AK8" s="13">
        <f t="shared" si="13"/>
        <v>0.61999999999989086</v>
      </c>
      <c r="AL8" s="13">
        <f t="shared" si="13"/>
        <v>-0.3200000000000216</v>
      </c>
      <c r="AM8" s="13">
        <f t="shared" si="13"/>
        <v>0.17000000000007276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196.01999999999953</v>
      </c>
      <c r="AU8" s="13">
        <f t="shared" si="14"/>
        <v>-105.63999999999942</v>
      </c>
      <c r="AV8" s="13">
        <f t="shared" si="14"/>
        <v>2.7800000000006548</v>
      </c>
      <c r="AW8" s="13">
        <f t="shared" si="14"/>
        <v>-90.019999999996799</v>
      </c>
      <c r="AX8" s="13">
        <f t="shared" si="14"/>
        <v>-6.5800000000001546</v>
      </c>
      <c r="AY8" s="13">
        <f t="shared" si="14"/>
        <v>2.1999999999998181</v>
      </c>
      <c r="AZ8" s="13">
        <f t="shared" si="14"/>
        <v>-0.59999999999999432</v>
      </c>
      <c r="BA8" s="13">
        <f t="shared" si="14"/>
        <v>1.8400000000000318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1.5904385862397123</v>
      </c>
      <c r="D9" s="16">
        <f t="shared" si="15"/>
        <v>-0.20891849506069018</v>
      </c>
      <c r="E9" s="16">
        <f t="shared" si="15"/>
        <v>-0.12265982947477071</v>
      </c>
      <c r="F9" s="16">
        <f t="shared" si="15"/>
        <v>-4.593103056476789E-2</v>
      </c>
      <c r="G9" s="16">
        <f t="shared" si="15"/>
        <v>-0.13508366554097359</v>
      </c>
      <c r="H9" s="16">
        <f t="shared" si="15"/>
        <v>1.0800101925967451E-2</v>
      </c>
      <c r="I9" s="16">
        <f t="shared" si="15"/>
        <v>-8.6792998698094606E-2</v>
      </c>
      <c r="J9" s="16">
        <f t="shared" si="15"/>
        <v>0.10147909252669293</v>
      </c>
      <c r="K9" s="16" t="s">
        <v>86</v>
      </c>
      <c r="L9" s="16"/>
      <c r="M9" s="17"/>
      <c r="Q9" s="15" t="s">
        <v>76</v>
      </c>
      <c r="R9" s="16">
        <f t="shared" ref="R9:Z9" si="16">R8/R5*100</f>
        <v>1.0905983397596974</v>
      </c>
      <c r="S9" s="16">
        <f t="shared" si="16"/>
        <v>-0.15771172963934052</v>
      </c>
      <c r="T9" s="16">
        <f t="shared" si="16"/>
        <v>0.21334236626988187</v>
      </c>
      <c r="U9" s="16">
        <f t="shared" si="16"/>
        <v>-0.13174375758719489</v>
      </c>
      <c r="V9" s="16">
        <f t="shared" si="16"/>
        <v>-0.13272378705205212</v>
      </c>
      <c r="W9" s="16">
        <f t="shared" si="16"/>
        <v>1.586093670641912E-2</v>
      </c>
      <c r="X9" s="16">
        <f t="shared" si="16"/>
        <v>-4.8260219101391971E-2</v>
      </c>
      <c r="Y9" s="16">
        <f t="shared" si="16"/>
        <v>0.13053923815077847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1.355805456547966</v>
      </c>
      <c r="AG9" s="16">
        <f t="shared" si="17"/>
        <v>-0.16702044633936733</v>
      </c>
      <c r="AH9" s="16">
        <f t="shared" si="17"/>
        <v>-6.9270132295337974E-2</v>
      </c>
      <c r="AI9" s="16">
        <f t="shared" si="17"/>
        <v>-6.3730619744030464E-2</v>
      </c>
      <c r="AJ9" s="16">
        <f t="shared" si="17"/>
        <v>-6.6704686640740404E-2</v>
      </c>
      <c r="AK9" s="16">
        <f t="shared" si="17"/>
        <v>1.0459809867647824E-2</v>
      </c>
      <c r="AL9" s="16">
        <f t="shared" si="17"/>
        <v>-0.154507266669896</v>
      </c>
      <c r="AM9" s="16">
        <f t="shared" si="17"/>
        <v>2.3577382355806659E-2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4.0907724927792612</v>
      </c>
      <c r="AU9" s="16">
        <f t="shared" si="18"/>
        <v>-0.53270938494354414</v>
      </c>
      <c r="AV9" s="16">
        <f t="shared" si="18"/>
        <v>2.1088084473713135E-2</v>
      </c>
      <c r="AW9" s="16">
        <f t="shared" si="18"/>
        <v>-0.24123170195101512</v>
      </c>
      <c r="AX9" s="16">
        <f t="shared" si="18"/>
        <v>-0.33415433054872173</v>
      </c>
      <c r="AY9" s="16">
        <f t="shared" si="18"/>
        <v>3.7125350370491049E-2</v>
      </c>
      <c r="AZ9" s="16">
        <f t="shared" si="18"/>
        <v>-0.28930999566034737</v>
      </c>
      <c r="BA9" s="16">
        <f t="shared" si="18"/>
        <v>0.25578291814947063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100.89000000000033</v>
      </c>
      <c r="D10" s="18">
        <f t="shared" si="19"/>
        <v>48.650000000001455</v>
      </c>
      <c r="E10" s="18">
        <f t="shared" si="19"/>
        <v>33.529999999997017</v>
      </c>
      <c r="F10" s="18">
        <f t="shared" si="19"/>
        <v>441.5</v>
      </c>
      <c r="G10" s="18">
        <f t="shared" si="19"/>
        <v>2.7200000000000273</v>
      </c>
      <c r="H10" s="18">
        <f t="shared" si="19"/>
        <v>134.27999999999975</v>
      </c>
      <c r="I10" s="18">
        <f t="shared" si="19"/>
        <v>0.46000000000000796</v>
      </c>
      <c r="J10" s="18">
        <f t="shared" si="19"/>
        <v>1.7100000000000364</v>
      </c>
      <c r="K10" s="18">
        <f t="shared" si="19"/>
        <v>0</v>
      </c>
      <c r="L10" s="18"/>
      <c r="M10" s="18">
        <f>M6+M7</f>
        <v>763.73999999996158</v>
      </c>
      <c r="Q10" s="11" t="s">
        <v>77</v>
      </c>
      <c r="R10" s="18">
        <f t="shared" ref="R10:Z10" si="20">R6+R7</f>
        <v>70.850000000000364</v>
      </c>
      <c r="S10" s="18">
        <f t="shared" si="20"/>
        <v>35.230000000003201</v>
      </c>
      <c r="T10" s="18">
        <f t="shared" si="20"/>
        <v>46.889999999999418</v>
      </c>
      <c r="U10" s="18">
        <f t="shared" si="20"/>
        <v>607.58000000000175</v>
      </c>
      <c r="V10" s="18">
        <f t="shared" si="20"/>
        <v>3.0499999999999545</v>
      </c>
      <c r="W10" s="18">
        <f t="shared" si="20"/>
        <v>33.720000000000255</v>
      </c>
      <c r="X10" s="18">
        <f t="shared" si="20"/>
        <v>9.9999999999994316E-2</v>
      </c>
      <c r="Y10" s="18">
        <f t="shared" si="20"/>
        <v>1.2199999999999136</v>
      </c>
      <c r="Z10" s="18">
        <f t="shared" si="20"/>
        <v>0</v>
      </c>
      <c r="AA10" s="18"/>
      <c r="AB10" s="18">
        <f>AB6+AB7</f>
        <v>798.64000000001397</v>
      </c>
      <c r="AE10" s="11" t="s">
        <v>77</v>
      </c>
      <c r="AF10" s="18">
        <f t="shared" ref="AF10:AN10" si="21">AF6+AF7</f>
        <v>77.420000000000073</v>
      </c>
      <c r="AG10" s="18">
        <f t="shared" si="21"/>
        <v>36.520000000004075</v>
      </c>
      <c r="AH10" s="18">
        <f t="shared" si="21"/>
        <v>25.299999999999272</v>
      </c>
      <c r="AI10" s="18">
        <f t="shared" si="21"/>
        <v>312.26000000000204</v>
      </c>
      <c r="AJ10" s="18">
        <f t="shared" si="21"/>
        <v>1.3100000000001728</v>
      </c>
      <c r="AK10" s="18">
        <f t="shared" si="21"/>
        <v>54.419999999999163</v>
      </c>
      <c r="AL10" s="18">
        <f t="shared" si="21"/>
        <v>0.44000000000002615</v>
      </c>
      <c r="AM10" s="18">
        <f t="shared" si="21"/>
        <v>0.78999999999996362</v>
      </c>
      <c r="AN10" s="18">
        <f t="shared" si="21"/>
        <v>0</v>
      </c>
      <c r="AO10" s="18"/>
      <c r="AP10" s="18">
        <f>AP6+AP7</f>
        <v>508.46000000002095</v>
      </c>
      <c r="AS10" s="11" t="s">
        <v>77</v>
      </c>
      <c r="AT10" s="18">
        <f t="shared" ref="AT10:BB10" si="22">AT6+AT7</f>
        <v>237.17999999999938</v>
      </c>
      <c r="AU10" s="18">
        <f t="shared" si="22"/>
        <v>117.5</v>
      </c>
      <c r="AV10" s="18">
        <f t="shared" si="22"/>
        <v>105.29999999999745</v>
      </c>
      <c r="AW10" s="18">
        <f t="shared" si="22"/>
        <v>1307.260000000002</v>
      </c>
      <c r="AX10" s="18">
        <f t="shared" si="22"/>
        <v>7.0200000000002092</v>
      </c>
      <c r="AY10" s="18">
        <f t="shared" si="22"/>
        <v>222.41999999999916</v>
      </c>
      <c r="AZ10" s="18">
        <f t="shared" si="22"/>
        <v>0.99999999999997158</v>
      </c>
      <c r="BA10" s="18">
        <f t="shared" si="22"/>
        <v>3.3600000000000136</v>
      </c>
      <c r="BB10" s="18">
        <f t="shared" si="22"/>
        <v>0</v>
      </c>
      <c r="BC10" s="18"/>
      <c r="BD10" s="18">
        <f>BD6+BD7</f>
        <v>2001.039999999979</v>
      </c>
    </row>
    <row r="11" spans="1:56" ht="28.8" x14ac:dyDescent="0.3">
      <c r="B11" s="11" t="s">
        <v>78</v>
      </c>
      <c r="C11" s="19">
        <f t="shared" ref="C11:K11" si="23">C10/C5*100</f>
        <v>2.1054894235103663</v>
      </c>
      <c r="D11" s="19">
        <f t="shared" si="23"/>
        <v>0.24532669043453559</v>
      </c>
      <c r="E11" s="19">
        <f t="shared" si="23"/>
        <v>0.25434657280696832</v>
      </c>
      <c r="F11" s="19">
        <f t="shared" si="23"/>
        <v>1.1831126017704616</v>
      </c>
      <c r="G11" s="19">
        <f t="shared" si="23"/>
        <v>0.13813066551557918</v>
      </c>
      <c r="H11" s="19">
        <f t="shared" si="23"/>
        <v>2.2659963853408827</v>
      </c>
      <c r="I11" s="19">
        <f t="shared" si="23"/>
        <v>0.22180433000627223</v>
      </c>
      <c r="J11" s="19">
        <f t="shared" si="23"/>
        <v>0.23771129893238938</v>
      </c>
      <c r="K11" s="19" t="s">
        <v>86</v>
      </c>
      <c r="L11" s="19"/>
      <c r="M11" s="19">
        <f>M10/M5*100</f>
        <v>0.90982245870300427</v>
      </c>
      <c r="Q11" s="11" t="s">
        <v>78</v>
      </c>
      <c r="R11" s="19">
        <f t="shared" ref="R11:Z11" si="24">R10/R5*100</f>
        <v>1.455432141118379</v>
      </c>
      <c r="S11" s="19">
        <f t="shared" si="24"/>
        <v>0.17802576850992077</v>
      </c>
      <c r="T11" s="19">
        <f t="shared" si="24"/>
        <v>0.35612757402615108</v>
      </c>
      <c r="U11" s="19">
        <f t="shared" si="24"/>
        <v>1.6289147788935501</v>
      </c>
      <c r="V11" s="19">
        <f t="shared" si="24"/>
        <v>0.15509867835584998</v>
      </c>
      <c r="W11" s="19">
        <f t="shared" si="24"/>
        <v>0.56896892100072816</v>
      </c>
      <c r="X11" s="19">
        <f t="shared" si="24"/>
        <v>4.8260219101391971E-2</v>
      </c>
      <c r="Y11" s="19">
        <f t="shared" si="24"/>
        <v>0.16942326653611542</v>
      </c>
      <c r="Z11" s="19" t="s">
        <v>86</v>
      </c>
      <c r="AA11" s="19"/>
      <c r="AB11" s="19">
        <f>AB10/AB5*100</f>
        <v>0.95139786893264233</v>
      </c>
      <c r="AE11" s="11" t="s">
        <v>78</v>
      </c>
      <c r="AF11" s="19">
        <f t="shared" ref="AF11:AN11" si="25">AF10/AF5*100</f>
        <v>1.5732382860603216</v>
      </c>
      <c r="AG11" s="19">
        <f t="shared" si="25"/>
        <v>0.1848359606155871</v>
      </c>
      <c r="AH11" s="19">
        <f t="shared" si="25"/>
        <v>0.19174336401226608</v>
      </c>
      <c r="AI11" s="19">
        <f t="shared" si="25"/>
        <v>0.8382697270965791</v>
      </c>
      <c r="AJ11" s="19">
        <f t="shared" si="25"/>
        <v>6.6704686640740404E-2</v>
      </c>
      <c r="AK11" s="19">
        <f t="shared" si="25"/>
        <v>0.9181013758023967</v>
      </c>
      <c r="AL11" s="19">
        <f t="shared" si="25"/>
        <v>0.2124474916711053</v>
      </c>
      <c r="AM11" s="19">
        <f t="shared" si="25"/>
        <v>0.10956548271222608</v>
      </c>
      <c r="AN11" s="19" t="s">
        <v>86</v>
      </c>
      <c r="AO11" s="19"/>
      <c r="AP11" s="19">
        <f>AP10/AP5*100</f>
        <v>0.6057144150524677</v>
      </c>
      <c r="AS11" s="11" t="s">
        <v>78</v>
      </c>
      <c r="AT11" s="19">
        <f t="shared" ref="AT11:BB11" si="26">AT10/AT5*100</f>
        <v>4.949747065796271</v>
      </c>
      <c r="AU11" s="19">
        <f t="shared" si="26"/>
        <v>0.59251564493436937</v>
      </c>
      <c r="AV11" s="19">
        <f t="shared" si="26"/>
        <v>0.79876809175590513</v>
      </c>
      <c r="AW11" s="19">
        <f t="shared" si="26"/>
        <v>3.5031387990723806</v>
      </c>
      <c r="AX11" s="19">
        <f t="shared" si="26"/>
        <v>0.35649899702918564</v>
      </c>
      <c r="AY11" s="19">
        <f t="shared" si="26"/>
        <v>3.7533729224569412</v>
      </c>
      <c r="AZ11" s="19">
        <f t="shared" si="26"/>
        <v>0.48218332610056974</v>
      </c>
      <c r="BA11" s="19">
        <f t="shared" si="26"/>
        <v>0.46708185053380968</v>
      </c>
      <c r="BB11" s="19" t="s">
        <v>86</v>
      </c>
      <c r="BC11" s="19"/>
      <c r="BD11" s="19">
        <f>BD10/BD5*100</f>
        <v>2.3837839222289419</v>
      </c>
    </row>
    <row r="12" spans="1:56" x14ac:dyDescent="0.3">
      <c r="B12" s="11" t="s">
        <v>79</v>
      </c>
      <c r="C12" s="12">
        <f>'00-06'!B3</f>
        <v>4779.42</v>
      </c>
      <c r="D12" s="12">
        <f>'00-06'!C3</f>
        <v>19785.66</v>
      </c>
      <c r="E12" s="12">
        <f>'00-06'!D3</f>
        <v>13157.95</v>
      </c>
      <c r="F12" s="12">
        <f>'00-06'!E3</f>
        <v>37087.5</v>
      </c>
      <c r="G12" s="12">
        <f>'00-06'!F3</f>
        <v>1966.46</v>
      </c>
      <c r="H12" s="12">
        <f>'00-06'!G3</f>
        <v>5859.05</v>
      </c>
      <c r="I12" s="12">
        <f>'00-06'!H3</f>
        <v>207.07</v>
      </c>
      <c r="J12" s="12">
        <f>'00-06'!I3</f>
        <v>718.87</v>
      </c>
      <c r="K12" s="12">
        <f>'00-06'!J3</f>
        <v>0</v>
      </c>
      <c r="L12" s="12">
        <f>'00-06'!K3</f>
        <v>0</v>
      </c>
      <c r="M12" s="20">
        <f>SUM(C12:L12)</f>
        <v>83561.98000000001</v>
      </c>
      <c r="Q12" s="11" t="s">
        <v>79</v>
      </c>
      <c r="R12" s="12">
        <f>'06-12'!B3</f>
        <v>4859.09</v>
      </c>
      <c r="S12" s="12">
        <f>'06-12'!C3</f>
        <v>19756.05</v>
      </c>
      <c r="T12" s="12">
        <f>'06-12'!D3</f>
        <v>13157.23</v>
      </c>
      <c r="U12" s="12">
        <f>'06-12'!E3</f>
        <v>36971.32</v>
      </c>
      <c r="V12" s="12">
        <f>'06-12'!F3</f>
        <v>1963.66</v>
      </c>
      <c r="W12" s="12">
        <f>'06-12'!G3</f>
        <v>5910.12</v>
      </c>
      <c r="X12" s="12">
        <f>'06-12'!H3</f>
        <v>207.11</v>
      </c>
      <c r="Y12" s="12">
        <f>'06-12'!I3</f>
        <v>719.95</v>
      </c>
      <c r="Z12" s="12">
        <f>'06-12'!J3</f>
        <v>0</v>
      </c>
      <c r="AA12" s="12">
        <f>'06-12'!K3</f>
        <v>0</v>
      </c>
      <c r="AB12" s="20">
        <f>SUM(R12:AA12)</f>
        <v>83544.53</v>
      </c>
      <c r="AE12" s="11" t="s">
        <v>79</v>
      </c>
      <c r="AF12" s="12">
        <f>'12-18'!B3</f>
        <v>4915.71</v>
      </c>
      <c r="AG12" s="12">
        <f>'12-18'!C3</f>
        <v>19723.3</v>
      </c>
      <c r="AH12" s="12">
        <f>'12-18'!D3</f>
        <v>13177.5</v>
      </c>
      <c r="AI12" s="12">
        <f>'12-18'!E3</f>
        <v>37082.54</v>
      </c>
      <c r="AJ12" s="12">
        <f>'12-18'!F3</f>
        <v>1962.57</v>
      </c>
      <c r="AK12" s="12">
        <f>'12-18'!G3</f>
        <v>5900.55</v>
      </c>
      <c r="AL12" s="12">
        <f>'12-18'!H3</f>
        <v>206.73</v>
      </c>
      <c r="AM12" s="12">
        <f>'12-18'!I3</f>
        <v>720.72</v>
      </c>
      <c r="AN12" s="12">
        <f>'12-18'!J3</f>
        <v>0</v>
      </c>
      <c r="AO12" s="12">
        <f>'12-18'!K3</f>
        <v>0</v>
      </c>
      <c r="AP12" s="20">
        <f>SUM(AF12:AO12)</f>
        <v>83689.62</v>
      </c>
      <c r="AS12" s="11" t="s">
        <v>79</v>
      </c>
      <c r="AT12" s="12">
        <f>'00-18'!B3</f>
        <v>4771.18</v>
      </c>
      <c r="AU12" s="12">
        <f>'00-18'!C3</f>
        <v>19719.13</v>
      </c>
      <c r="AV12" s="12">
        <f>'00-18'!D3</f>
        <v>13131.54</v>
      </c>
      <c r="AW12" s="12">
        <f>'00-18'!E3</f>
        <v>36618.18</v>
      </c>
      <c r="AX12" s="12">
        <f>'00-18'!F3</f>
        <v>1962.35</v>
      </c>
      <c r="AY12" s="12">
        <f>'00-18'!G3</f>
        <v>5815.76</v>
      </c>
      <c r="AZ12" s="12">
        <f>'00-18'!H3</f>
        <v>206.59</v>
      </c>
      <c r="BA12" s="12">
        <f>'00-18'!I3</f>
        <v>718.6</v>
      </c>
      <c r="BB12" s="12">
        <f>'00-18'!J3</f>
        <v>0</v>
      </c>
      <c r="BC12" s="12">
        <f>'00-18'!K3</f>
        <v>0</v>
      </c>
      <c r="BD12" s="12">
        <f>SUM(AT12:BC12)</f>
        <v>82943.33</v>
      </c>
    </row>
    <row r="13" spans="1:56" x14ac:dyDescent="0.3">
      <c r="B13" s="11" t="s">
        <v>80</v>
      </c>
      <c r="C13" s="19">
        <f t="shared" ref="C13:K13" si="27">C12/C5*100</f>
        <v>99.742474581364675</v>
      </c>
      <c r="D13" s="19">
        <f t="shared" si="27"/>
        <v>99.772877407252395</v>
      </c>
      <c r="E13" s="19">
        <f t="shared" si="27"/>
        <v>99.811496798859139</v>
      </c>
      <c r="F13" s="19">
        <f t="shared" si="27"/>
        <v>99.38547818383239</v>
      </c>
      <c r="G13" s="19">
        <f t="shared" si="27"/>
        <v>99.863392834471725</v>
      </c>
      <c r="H13" s="19">
        <f t="shared" si="27"/>
        <v>98.872401858292548</v>
      </c>
      <c r="I13" s="19">
        <f t="shared" si="27"/>
        <v>99.845701335647817</v>
      </c>
      <c r="J13" s="19">
        <f t="shared" si="27"/>
        <v>99.931883896797146</v>
      </c>
      <c r="K13" s="19" t="s">
        <v>86</v>
      </c>
      <c r="L13" s="19"/>
      <c r="M13" s="19">
        <f>M12/M5*100</f>
        <v>99.545088770648519</v>
      </c>
      <c r="Q13" s="11" t="s">
        <v>80</v>
      </c>
      <c r="R13" s="19">
        <f t="shared" ref="R13:Z13" si="28">R12/R5*100</f>
        <v>99.817583099320657</v>
      </c>
      <c r="S13" s="19">
        <f t="shared" si="28"/>
        <v>99.832131250925372</v>
      </c>
      <c r="T13" s="19">
        <f t="shared" si="28"/>
        <v>99.928607396121862</v>
      </c>
      <c r="U13" s="19">
        <f t="shared" si="28"/>
        <v>99.119670731759626</v>
      </c>
      <c r="V13" s="19">
        <f t="shared" si="28"/>
        <v>99.856088767296043</v>
      </c>
      <c r="W13" s="19">
        <f t="shared" si="28"/>
        <v>99.723446007852843</v>
      </c>
      <c r="X13" s="19">
        <f t="shared" si="28"/>
        <v>99.951739780898606</v>
      </c>
      <c r="Y13" s="19">
        <f t="shared" si="28"/>
        <v>99.980557985807323</v>
      </c>
      <c r="Z13" s="19" t="s">
        <v>86</v>
      </c>
      <c r="AA13" s="19"/>
      <c r="AB13" s="19">
        <f>AB12/AB5*100</f>
        <v>99.524301065533678</v>
      </c>
      <c r="AE13" s="11" t="s">
        <v>80</v>
      </c>
      <c r="AF13" s="19">
        <f t="shared" ref="AF13:AN13" si="29">AF12/AF5*100</f>
        <v>99.891283585243812</v>
      </c>
      <c r="AG13" s="19">
        <f t="shared" si="29"/>
        <v>99.824071796522517</v>
      </c>
      <c r="AH13" s="19">
        <f t="shared" si="29"/>
        <v>99.869493251846194</v>
      </c>
      <c r="AI13" s="19">
        <f t="shared" si="29"/>
        <v>99.548999826579703</v>
      </c>
      <c r="AJ13" s="19">
        <f t="shared" si="29"/>
        <v>99.933295313359267</v>
      </c>
      <c r="AK13" s="19">
        <f t="shared" si="29"/>
        <v>99.546179217032631</v>
      </c>
      <c r="AL13" s="19">
        <f t="shared" si="29"/>
        <v>99.816522620829488</v>
      </c>
      <c r="AM13" s="19">
        <f t="shared" si="29"/>
        <v>99.957005949821792</v>
      </c>
      <c r="AN13" s="19" t="s">
        <v>86</v>
      </c>
      <c r="AO13" s="19"/>
      <c r="AP13" s="19">
        <f>AP12/AP5*100</f>
        <v>99.69714279247377</v>
      </c>
      <c r="AS13" s="11" t="s">
        <v>80</v>
      </c>
      <c r="AT13" s="19">
        <f t="shared" ref="AT13:BB13" si="30">AT12/AT5*100</f>
        <v>99.570512713491496</v>
      </c>
      <c r="AU13" s="19">
        <f t="shared" si="30"/>
        <v>99.437387485061052</v>
      </c>
      <c r="AV13" s="19">
        <f t="shared" si="30"/>
        <v>99.611159996358907</v>
      </c>
      <c r="AW13" s="19">
        <f t="shared" si="30"/>
        <v>98.127814749488309</v>
      </c>
      <c r="AX13" s="19">
        <f t="shared" si="30"/>
        <v>99.654673336211047</v>
      </c>
      <c r="AY13" s="19">
        <f t="shared" si="30"/>
        <v>98.141876213956778</v>
      </c>
      <c r="AZ13" s="19">
        <f t="shared" si="30"/>
        <v>99.614253339119543</v>
      </c>
      <c r="BA13" s="19">
        <f t="shared" si="30"/>
        <v>99.894350533807824</v>
      </c>
      <c r="BB13" s="19" t="s">
        <v>86</v>
      </c>
      <c r="BC13" s="19"/>
      <c r="BD13" s="19">
        <f>BD12/BD5*100</f>
        <v>98.80810803888555</v>
      </c>
    </row>
    <row r="14" spans="1:56" ht="16.2" thickBot="1" x14ac:dyDescent="0.35">
      <c r="B14" s="9" t="s">
        <v>82</v>
      </c>
      <c r="C14" s="9">
        <f>'06'!B3</f>
        <v>4867.97</v>
      </c>
      <c r="D14" s="9">
        <f>'06'!C3</f>
        <v>19789.27</v>
      </c>
      <c r="E14" s="9">
        <f>'06'!D3</f>
        <v>13166.63</v>
      </c>
      <c r="F14" s="9">
        <f>'06'!E3</f>
        <v>37299.68</v>
      </c>
      <c r="G14" s="9">
        <f>'06'!F3</f>
        <v>1966.49</v>
      </c>
      <c r="H14" s="9">
        <f>'06'!G3</f>
        <v>5926.51</v>
      </c>
      <c r="I14" s="9">
        <f>'06'!H3</f>
        <v>207.21</v>
      </c>
      <c r="J14" s="9">
        <f>'06'!I3</f>
        <v>720.09</v>
      </c>
      <c r="K14" s="9">
        <f>'06'!J3</f>
        <v>0</v>
      </c>
      <c r="L14" s="9">
        <f>'06'!K3</f>
        <v>0</v>
      </c>
      <c r="M14" s="9">
        <f>SUM(C14:L14)</f>
        <v>83943.85</v>
      </c>
      <c r="Q14" s="9" t="s">
        <v>83</v>
      </c>
      <c r="R14" s="9">
        <f>'12'!B3</f>
        <v>4921.0600000000004</v>
      </c>
      <c r="S14" s="9">
        <f>'12'!C3</f>
        <v>19758.060000000001</v>
      </c>
      <c r="T14" s="9">
        <f>'12'!D3</f>
        <v>13194.72</v>
      </c>
      <c r="U14" s="9">
        <f>'12'!E3</f>
        <v>37250.54</v>
      </c>
      <c r="V14" s="9">
        <f>'12'!F3</f>
        <v>1963.88</v>
      </c>
      <c r="W14" s="9">
        <f>'12'!G3</f>
        <v>5927.45</v>
      </c>
      <c r="X14" s="9">
        <f>'12'!H3</f>
        <v>207.11</v>
      </c>
      <c r="Y14" s="9">
        <f>'12'!I3</f>
        <v>721.03</v>
      </c>
      <c r="Z14" s="9">
        <f>'12'!J3</f>
        <v>0</v>
      </c>
      <c r="AA14" s="9">
        <f>'12'!K3</f>
        <v>0</v>
      </c>
      <c r="AB14" s="10">
        <f>SUM(R14:AA14)</f>
        <v>83943.85</v>
      </c>
      <c r="AE14" s="9" t="s">
        <v>81</v>
      </c>
      <c r="AF14" s="9">
        <f>SUM('18'!B3)</f>
        <v>4987.78</v>
      </c>
      <c r="AG14" s="9">
        <f>SUM('18'!C3)</f>
        <v>19725.060000000001</v>
      </c>
      <c r="AH14" s="9">
        <f>SUM('18'!D3)</f>
        <v>13185.58</v>
      </c>
      <c r="AI14" s="9">
        <f>SUM('18'!E3)</f>
        <v>37226.800000000003</v>
      </c>
      <c r="AJ14" s="9">
        <f>SUM('18'!F3)</f>
        <v>1962.57</v>
      </c>
      <c r="AK14" s="9">
        <f>SUM('18'!G3)</f>
        <v>5928.07</v>
      </c>
      <c r="AL14" s="9">
        <f>SUM('18'!H3)</f>
        <v>206.79</v>
      </c>
      <c r="AM14" s="9">
        <f>SUM('18'!I3)</f>
        <v>721.2</v>
      </c>
      <c r="AN14" s="9">
        <f>SUM('18'!J3)</f>
        <v>0</v>
      </c>
      <c r="AO14" s="9">
        <f>SUM('18'!K3)</f>
        <v>0</v>
      </c>
      <c r="AP14" s="10">
        <f>SUM(AF14:AO14)</f>
        <v>83943.85</v>
      </c>
      <c r="AS14" s="9" t="s">
        <v>81</v>
      </c>
      <c r="AT14" s="9">
        <f>AF14</f>
        <v>4987.78</v>
      </c>
      <c r="AU14" s="9">
        <f t="shared" ref="AU14:BC14" si="31">AG14</f>
        <v>19725.060000000001</v>
      </c>
      <c r="AV14" s="9">
        <f t="shared" si="31"/>
        <v>13185.58</v>
      </c>
      <c r="AW14" s="9">
        <f t="shared" si="31"/>
        <v>37226.800000000003</v>
      </c>
      <c r="AX14" s="9">
        <f t="shared" si="31"/>
        <v>1962.57</v>
      </c>
      <c r="AY14" s="9">
        <f t="shared" si="31"/>
        <v>5928.07</v>
      </c>
      <c r="AZ14" s="9">
        <f t="shared" si="31"/>
        <v>206.79</v>
      </c>
      <c r="BA14" s="9">
        <f t="shared" si="31"/>
        <v>721.2</v>
      </c>
      <c r="BB14" s="9">
        <f t="shared" si="31"/>
        <v>0</v>
      </c>
      <c r="BC14" s="9">
        <f t="shared" si="31"/>
        <v>0</v>
      </c>
      <c r="BD14" s="10">
        <f>SUM(AT14:BC14)</f>
        <v>83943.85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A37CC-24C9-41A0-8AF6-7F8415C45F7A}">
  <dimension ref="A1:BD14"/>
  <sheetViews>
    <sheetView zoomScale="85" zoomScaleNormal="85" workbookViewId="0">
      <selection activeCell="BC13" sqref="BC13"/>
    </sheetView>
  </sheetViews>
  <sheetFormatPr defaultRowHeight="14.4" x14ac:dyDescent="0.3"/>
  <cols>
    <col min="1" max="1" width="23.55468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13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00'!B5</f>
        <v>768.46</v>
      </c>
      <c r="D5" s="9">
        <f>'tieri 00'!C5</f>
        <v>13783.79</v>
      </c>
      <c r="E5" s="9">
        <f>'tieri 00'!D5</f>
        <v>6109.34</v>
      </c>
      <c r="F5" s="9">
        <f>'tieri 00'!E5</f>
        <v>26584.12</v>
      </c>
      <c r="G5" s="9">
        <f>'tieri 00'!F5</f>
        <v>2451.4</v>
      </c>
      <c r="H5" s="9">
        <f>'tieri 00'!G5</f>
        <v>997.96</v>
      </c>
      <c r="I5" s="9">
        <f>'tieri 00'!H5</f>
        <v>57.61</v>
      </c>
      <c r="J5" s="9">
        <f>'tieri 00'!I5</f>
        <v>341.24</v>
      </c>
      <c r="K5" s="9">
        <f>'tieri 00'!J5</f>
        <v>0</v>
      </c>
      <c r="L5" s="9">
        <f>'tieri 00'!K5</f>
        <v>121.47</v>
      </c>
      <c r="M5" s="9">
        <f>SUM(C5:L5)</f>
        <v>51215.39</v>
      </c>
      <c r="Q5" s="9" t="s">
        <v>82</v>
      </c>
      <c r="R5" s="9">
        <f>C14</f>
        <v>845.93</v>
      </c>
      <c r="S5" s="9">
        <f t="shared" ref="S5:AA5" si="0">D14</f>
        <v>13743.02</v>
      </c>
      <c r="T5" s="9">
        <f t="shared" si="0"/>
        <v>6061.73</v>
      </c>
      <c r="U5" s="9">
        <f t="shared" si="0"/>
        <v>26578.58</v>
      </c>
      <c r="V5" s="9">
        <f t="shared" si="0"/>
        <v>2440.14</v>
      </c>
      <c r="W5" s="9">
        <f t="shared" si="0"/>
        <v>1012.2</v>
      </c>
      <c r="X5" s="9">
        <f t="shared" si="0"/>
        <v>55.11</v>
      </c>
      <c r="Y5" s="9">
        <f t="shared" si="0"/>
        <v>346.69</v>
      </c>
      <c r="Z5" s="9">
        <f t="shared" si="0"/>
        <v>0</v>
      </c>
      <c r="AA5" s="9">
        <f t="shared" si="0"/>
        <v>131.99</v>
      </c>
      <c r="AB5" s="10">
        <f>SUM(R5:AA5)</f>
        <v>51215.39</v>
      </c>
      <c r="AE5" s="9" t="s">
        <v>83</v>
      </c>
      <c r="AF5" s="9">
        <f>R14</f>
        <v>861.73</v>
      </c>
      <c r="AG5" s="9">
        <f t="shared" ref="AG5:AO5" si="1">S14</f>
        <v>13738.68</v>
      </c>
      <c r="AH5" s="9">
        <f t="shared" si="1"/>
        <v>6058.93</v>
      </c>
      <c r="AI5" s="9">
        <f t="shared" si="1"/>
        <v>26556.14</v>
      </c>
      <c r="AJ5" s="9">
        <f t="shared" si="1"/>
        <v>2434.62</v>
      </c>
      <c r="AK5" s="9">
        <f t="shared" si="1"/>
        <v>1012.88</v>
      </c>
      <c r="AL5" s="9">
        <f t="shared" si="1"/>
        <v>52.88</v>
      </c>
      <c r="AM5" s="9">
        <f t="shared" si="1"/>
        <v>343.05</v>
      </c>
      <c r="AN5" s="9">
        <f t="shared" si="1"/>
        <v>0</v>
      </c>
      <c r="AO5" s="9">
        <f t="shared" si="1"/>
        <v>156.47999999999999</v>
      </c>
      <c r="AP5" s="10">
        <f>SUM(AF5:AO5)</f>
        <v>51215.39</v>
      </c>
      <c r="AS5" s="9" t="s">
        <v>72</v>
      </c>
      <c r="AT5" s="9">
        <f>C5</f>
        <v>768.46</v>
      </c>
      <c r="AU5" s="9">
        <f t="shared" ref="AU5:BC5" si="2">D5</f>
        <v>13783.79</v>
      </c>
      <c r="AV5" s="9">
        <f t="shared" si="2"/>
        <v>6109.34</v>
      </c>
      <c r="AW5" s="9">
        <f t="shared" si="2"/>
        <v>26584.12</v>
      </c>
      <c r="AX5" s="9">
        <f t="shared" si="2"/>
        <v>2451.4</v>
      </c>
      <c r="AY5" s="9">
        <f t="shared" si="2"/>
        <v>997.96</v>
      </c>
      <c r="AZ5" s="9">
        <f t="shared" si="2"/>
        <v>57.61</v>
      </c>
      <c r="BA5" s="9">
        <f t="shared" si="2"/>
        <v>341.24</v>
      </c>
      <c r="BB5" s="9">
        <f t="shared" si="2"/>
        <v>0</v>
      </c>
      <c r="BC5" s="9">
        <f t="shared" si="2"/>
        <v>121.47</v>
      </c>
      <c r="BD5" s="10">
        <f>SUM(AT5:BC5)</f>
        <v>51215.39</v>
      </c>
    </row>
    <row r="6" spans="1:56" ht="28.8" x14ac:dyDescent="0.3">
      <c r="B6" s="11" t="s">
        <v>73</v>
      </c>
      <c r="C6" s="12">
        <f t="shared" ref="C6:K6" si="3">C5-C12</f>
        <v>7.3400000000000318</v>
      </c>
      <c r="D6" s="12">
        <f t="shared" si="3"/>
        <v>88.910000000001673</v>
      </c>
      <c r="E6" s="12">
        <f t="shared" si="3"/>
        <v>53.039999999999964</v>
      </c>
      <c r="F6" s="12">
        <f t="shared" si="3"/>
        <v>305.86000000000058</v>
      </c>
      <c r="G6" s="12">
        <f t="shared" si="3"/>
        <v>14.840000000000146</v>
      </c>
      <c r="H6" s="12">
        <f t="shared" si="3"/>
        <v>1.8600000000000136</v>
      </c>
      <c r="I6" s="12">
        <f t="shared" si="3"/>
        <v>2.8100000000000023</v>
      </c>
      <c r="J6" s="12">
        <f t="shared" si="3"/>
        <v>0.40000000000003411</v>
      </c>
      <c r="K6" s="12">
        <f t="shared" si="3"/>
        <v>0</v>
      </c>
      <c r="L6" s="12"/>
      <c r="M6" s="12">
        <f>M5-M12</f>
        <v>475.79000000000815</v>
      </c>
      <c r="Q6" s="11" t="s">
        <v>73</v>
      </c>
      <c r="R6" s="12">
        <f t="shared" ref="R6:Z6" si="4">R5-R12</f>
        <v>6.8899999999999864</v>
      </c>
      <c r="S6" s="12">
        <f t="shared" si="4"/>
        <v>27.069999999999709</v>
      </c>
      <c r="T6" s="12">
        <f t="shared" si="4"/>
        <v>8.0999999999994543</v>
      </c>
      <c r="U6" s="12">
        <f t="shared" si="4"/>
        <v>139.90000000000146</v>
      </c>
      <c r="V6" s="12">
        <f t="shared" si="4"/>
        <v>5.7399999999997817</v>
      </c>
      <c r="W6" s="12">
        <f t="shared" si="4"/>
        <v>0.56000000000005912</v>
      </c>
      <c r="X6" s="12">
        <f t="shared" si="4"/>
        <v>2.3900000000000006</v>
      </c>
      <c r="Y6" s="12">
        <f t="shared" si="4"/>
        <v>4.6200000000000045</v>
      </c>
      <c r="Z6" s="12">
        <f t="shared" si="4"/>
        <v>0</v>
      </c>
      <c r="AA6" s="12"/>
      <c r="AB6" s="12">
        <f>AB5-AB12</f>
        <v>195.54999999999563</v>
      </c>
      <c r="AE6" s="11" t="s">
        <v>73</v>
      </c>
      <c r="AF6" s="12">
        <f t="shared" ref="AF6:AN6" si="5">AF5-AF12</f>
        <v>5.5099999999999909</v>
      </c>
      <c r="AG6" s="12">
        <f t="shared" si="5"/>
        <v>21.389999999999418</v>
      </c>
      <c r="AH6" s="12">
        <f t="shared" si="5"/>
        <v>12.930000000000291</v>
      </c>
      <c r="AI6" s="12">
        <f t="shared" si="5"/>
        <v>117.93000000000029</v>
      </c>
      <c r="AJ6" s="12">
        <f t="shared" si="5"/>
        <v>85.5</v>
      </c>
      <c r="AK6" s="12">
        <f t="shared" si="5"/>
        <v>3.7899999999999636</v>
      </c>
      <c r="AL6" s="12">
        <f t="shared" si="5"/>
        <v>0</v>
      </c>
      <c r="AM6" s="12">
        <f t="shared" si="5"/>
        <v>0.37000000000000455</v>
      </c>
      <c r="AN6" s="12">
        <f t="shared" si="5"/>
        <v>0</v>
      </c>
      <c r="AO6" s="12"/>
      <c r="AP6" s="12">
        <f>AP5-AP12</f>
        <v>377.25</v>
      </c>
      <c r="AS6" s="11" t="s">
        <v>73</v>
      </c>
      <c r="AT6" s="12">
        <f t="shared" ref="AT6:BB6" si="6">AT5-AT12</f>
        <v>15.060000000000059</v>
      </c>
      <c r="AU6" s="12">
        <f t="shared" si="6"/>
        <v>136.4900000000016</v>
      </c>
      <c r="AV6" s="12">
        <f t="shared" si="6"/>
        <v>72.550000000000182</v>
      </c>
      <c r="AW6" s="12">
        <f t="shared" si="6"/>
        <v>522.03999999999724</v>
      </c>
      <c r="AX6" s="12">
        <f t="shared" si="6"/>
        <v>105.82999999999993</v>
      </c>
      <c r="AY6" s="12">
        <f t="shared" si="6"/>
        <v>5.9700000000000273</v>
      </c>
      <c r="AZ6" s="12">
        <f t="shared" si="6"/>
        <v>5.2000000000000028</v>
      </c>
      <c r="BA6" s="12">
        <f t="shared" si="6"/>
        <v>3.3799999999999955</v>
      </c>
      <c r="BB6" s="12">
        <f t="shared" si="6"/>
        <v>0</v>
      </c>
      <c r="BC6" s="12"/>
      <c r="BD6" s="12">
        <f>BD5-BD12</f>
        <v>974.20999999999913</v>
      </c>
    </row>
    <row r="7" spans="1:56" ht="28.8" x14ac:dyDescent="0.3">
      <c r="B7" s="11" t="s">
        <v>74</v>
      </c>
      <c r="C7" s="12">
        <f t="shared" ref="C7:K7" si="7">C14-C12</f>
        <v>84.809999999999945</v>
      </c>
      <c r="D7" s="12">
        <f t="shared" si="7"/>
        <v>48.140000000001237</v>
      </c>
      <c r="E7" s="12">
        <f t="shared" si="7"/>
        <v>5.4299999999993815</v>
      </c>
      <c r="F7" s="12">
        <f t="shared" si="7"/>
        <v>300.32000000000335</v>
      </c>
      <c r="G7" s="12">
        <f t="shared" si="7"/>
        <v>3.5799999999999272</v>
      </c>
      <c r="H7" s="12">
        <f t="shared" si="7"/>
        <v>16.100000000000023</v>
      </c>
      <c r="I7" s="12">
        <f t="shared" si="7"/>
        <v>0.31000000000000227</v>
      </c>
      <c r="J7" s="12">
        <f t="shared" si="7"/>
        <v>5.8500000000000227</v>
      </c>
      <c r="K7" s="12">
        <f t="shared" si="7"/>
        <v>0</v>
      </c>
      <c r="L7" s="12"/>
      <c r="M7" s="12">
        <f>M14-M12</f>
        <v>475.79000000000815</v>
      </c>
      <c r="Q7" s="11" t="s">
        <v>74</v>
      </c>
      <c r="R7" s="12">
        <f t="shared" ref="R7:Z7" si="8">R14-R12</f>
        <v>22.690000000000055</v>
      </c>
      <c r="S7" s="12">
        <f t="shared" si="8"/>
        <v>22.729999999999563</v>
      </c>
      <c r="T7" s="12">
        <f t="shared" si="8"/>
        <v>5.3000000000001819</v>
      </c>
      <c r="U7" s="12">
        <f t="shared" si="8"/>
        <v>117.45999999999913</v>
      </c>
      <c r="V7" s="12">
        <f t="shared" si="8"/>
        <v>0.21999999999979991</v>
      </c>
      <c r="W7" s="12">
        <f t="shared" si="8"/>
        <v>1.2400000000000091</v>
      </c>
      <c r="X7" s="12">
        <f t="shared" si="8"/>
        <v>0.16000000000000369</v>
      </c>
      <c r="Y7" s="12">
        <f t="shared" si="8"/>
        <v>0.98000000000001819</v>
      </c>
      <c r="Z7" s="12">
        <f t="shared" si="8"/>
        <v>0</v>
      </c>
      <c r="AA7" s="12"/>
      <c r="AB7" s="12">
        <f>AB14-AB12</f>
        <v>195.54999999999563</v>
      </c>
      <c r="AE7" s="11" t="s">
        <v>74</v>
      </c>
      <c r="AF7" s="12">
        <f t="shared" ref="AF7:AN7" si="9">AF14-AF12</f>
        <v>33.519999999999982</v>
      </c>
      <c r="AG7" s="12">
        <f t="shared" si="9"/>
        <v>13.469999999999345</v>
      </c>
      <c r="AH7" s="12">
        <f t="shared" si="9"/>
        <v>63.409999999999854</v>
      </c>
      <c r="AI7" s="12">
        <f t="shared" si="9"/>
        <v>160</v>
      </c>
      <c r="AJ7" s="12">
        <f t="shared" si="9"/>
        <v>2.3299999999999272</v>
      </c>
      <c r="AK7" s="12">
        <f t="shared" si="9"/>
        <v>14.389999999999986</v>
      </c>
      <c r="AL7" s="12">
        <f t="shared" si="9"/>
        <v>0</v>
      </c>
      <c r="AM7" s="12">
        <f t="shared" si="9"/>
        <v>1.7199999999999704</v>
      </c>
      <c r="AN7" s="12">
        <f t="shared" si="9"/>
        <v>0</v>
      </c>
      <c r="AO7" s="12"/>
      <c r="AP7" s="12">
        <f>AP14-AP12</f>
        <v>377.24999999999272</v>
      </c>
      <c r="AS7" s="11" t="s">
        <v>74</v>
      </c>
      <c r="AT7" s="12">
        <f t="shared" ref="AT7:BB7" si="10">AT14-AT12</f>
        <v>136.34000000000003</v>
      </c>
      <c r="AU7" s="12">
        <f t="shared" si="10"/>
        <v>83.460000000000946</v>
      </c>
      <c r="AV7" s="12">
        <f t="shared" si="10"/>
        <v>72.619999999999891</v>
      </c>
      <c r="AW7" s="12">
        <f t="shared" si="10"/>
        <v>536.12999999999738</v>
      </c>
      <c r="AX7" s="12">
        <f t="shared" si="10"/>
        <v>5.8799999999996544</v>
      </c>
      <c r="AY7" s="12">
        <f t="shared" si="10"/>
        <v>31.490000000000009</v>
      </c>
      <c r="AZ7" s="12">
        <f t="shared" si="10"/>
        <v>0.47000000000000597</v>
      </c>
      <c r="BA7" s="12">
        <f t="shared" si="10"/>
        <v>6.5399999999999636</v>
      </c>
      <c r="BB7" s="12">
        <f t="shared" si="10"/>
        <v>0</v>
      </c>
      <c r="BC7" s="12"/>
      <c r="BD7" s="12">
        <f>BD14-BD12</f>
        <v>974.20999999999185</v>
      </c>
    </row>
    <row r="8" spans="1:56" ht="28.8" x14ac:dyDescent="0.3">
      <c r="B8" s="11" t="s">
        <v>75</v>
      </c>
      <c r="C8" s="13">
        <f t="shared" ref="C8:K8" si="11">C7-C6</f>
        <v>77.469999999999914</v>
      </c>
      <c r="D8" s="13">
        <f t="shared" si="11"/>
        <v>-40.770000000000437</v>
      </c>
      <c r="E8" s="13">
        <f t="shared" si="11"/>
        <v>-47.610000000000582</v>
      </c>
      <c r="F8" s="13">
        <f t="shared" si="11"/>
        <v>-5.5399999999972351</v>
      </c>
      <c r="G8" s="13">
        <f t="shared" si="11"/>
        <v>-11.260000000000218</v>
      </c>
      <c r="H8" s="13">
        <f t="shared" si="11"/>
        <v>14.240000000000009</v>
      </c>
      <c r="I8" s="13">
        <f t="shared" si="11"/>
        <v>-2.5</v>
      </c>
      <c r="J8" s="13">
        <f t="shared" si="11"/>
        <v>5.4499999999999886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15.800000000000068</v>
      </c>
      <c r="S8" s="13">
        <f t="shared" si="12"/>
        <v>-4.3400000000001455</v>
      </c>
      <c r="T8" s="13">
        <f t="shared" si="12"/>
        <v>-2.7999999999992724</v>
      </c>
      <c r="U8" s="13">
        <f t="shared" si="12"/>
        <v>-22.440000000002328</v>
      </c>
      <c r="V8" s="13">
        <f t="shared" si="12"/>
        <v>-5.5199999999999818</v>
      </c>
      <c r="W8" s="13">
        <f t="shared" si="12"/>
        <v>0.67999999999994998</v>
      </c>
      <c r="X8" s="13">
        <f t="shared" si="12"/>
        <v>-2.2299999999999969</v>
      </c>
      <c r="Y8" s="13">
        <f t="shared" si="12"/>
        <v>-3.6399999999999864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28.009999999999991</v>
      </c>
      <c r="AG8" s="13">
        <f t="shared" si="13"/>
        <v>-7.9200000000000728</v>
      </c>
      <c r="AH8" s="13">
        <f t="shared" si="13"/>
        <v>50.479999999999563</v>
      </c>
      <c r="AI8" s="13">
        <f t="shared" si="13"/>
        <v>42.069999999999709</v>
      </c>
      <c r="AJ8" s="13">
        <f t="shared" si="13"/>
        <v>-83.170000000000073</v>
      </c>
      <c r="AK8" s="13">
        <f t="shared" si="13"/>
        <v>10.600000000000023</v>
      </c>
      <c r="AL8" s="13">
        <f t="shared" si="13"/>
        <v>0</v>
      </c>
      <c r="AM8" s="13">
        <f t="shared" si="13"/>
        <v>1.3499999999999659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121.27999999999997</v>
      </c>
      <c r="AU8" s="13">
        <f t="shared" si="14"/>
        <v>-53.030000000000655</v>
      </c>
      <c r="AV8" s="13">
        <f t="shared" si="14"/>
        <v>6.9999999999708962E-2</v>
      </c>
      <c r="AW8" s="13">
        <f t="shared" si="14"/>
        <v>14.090000000000146</v>
      </c>
      <c r="AX8" s="13">
        <f t="shared" si="14"/>
        <v>-99.950000000000273</v>
      </c>
      <c r="AY8" s="13">
        <f t="shared" si="14"/>
        <v>25.519999999999982</v>
      </c>
      <c r="AZ8" s="13">
        <f t="shared" si="14"/>
        <v>-4.7299999999999969</v>
      </c>
      <c r="BA8" s="13">
        <f t="shared" si="14"/>
        <v>3.1599999999999682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10.081201363766484</v>
      </c>
      <c r="D9" s="16">
        <f t="shared" si="15"/>
        <v>-0.29578221954919826</v>
      </c>
      <c r="E9" s="16">
        <f t="shared" si="15"/>
        <v>-0.77929858217091497</v>
      </c>
      <c r="F9" s="16">
        <f t="shared" si="15"/>
        <v>-2.0839508699167907E-2</v>
      </c>
      <c r="G9" s="16">
        <f t="shared" si="15"/>
        <v>-0.45932936281309528</v>
      </c>
      <c r="H9" s="16">
        <f t="shared" si="15"/>
        <v>1.4269108982323948</v>
      </c>
      <c r="I9" s="16">
        <f t="shared" si="15"/>
        <v>-4.3395243881270611</v>
      </c>
      <c r="J9" s="16">
        <f t="shared" si="15"/>
        <v>1.5971163990153525</v>
      </c>
      <c r="K9" s="16" t="s">
        <v>86</v>
      </c>
      <c r="L9" s="16"/>
      <c r="M9" s="17"/>
      <c r="Q9" s="15" t="s">
        <v>76</v>
      </c>
      <c r="R9" s="16">
        <f t="shared" ref="R9:Z9" si="16">R8/R5*100</f>
        <v>1.8677668364994822</v>
      </c>
      <c r="S9" s="16">
        <f t="shared" si="16"/>
        <v>-3.1579667351136403E-2</v>
      </c>
      <c r="T9" s="16">
        <f t="shared" si="16"/>
        <v>-4.6191433798590052E-2</v>
      </c>
      <c r="U9" s="16">
        <f t="shared" si="16"/>
        <v>-8.4428889730009379E-2</v>
      </c>
      <c r="V9" s="16">
        <f t="shared" si="16"/>
        <v>-0.22621652855983601</v>
      </c>
      <c r="W9" s="16">
        <f t="shared" si="16"/>
        <v>6.7180399130601656E-2</v>
      </c>
      <c r="X9" s="16">
        <f t="shared" si="16"/>
        <v>-4.0464525494465562</v>
      </c>
      <c r="Y9" s="16">
        <f t="shared" si="16"/>
        <v>-1.0499293316795946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3.2504380722500072</v>
      </c>
      <c r="AG9" s="16">
        <f t="shared" si="17"/>
        <v>-5.7647459581270342E-2</v>
      </c>
      <c r="AH9" s="16">
        <f t="shared" si="17"/>
        <v>0.83315040774525473</v>
      </c>
      <c r="AI9" s="16">
        <f t="shared" si="17"/>
        <v>0.15841910759620831</v>
      </c>
      <c r="AJ9" s="16">
        <f t="shared" si="17"/>
        <v>-3.4161388635598193</v>
      </c>
      <c r="AK9" s="16">
        <f t="shared" si="17"/>
        <v>1.0465208119421869</v>
      </c>
      <c r="AL9" s="16">
        <f t="shared" si="17"/>
        <v>0</v>
      </c>
      <c r="AM9" s="16">
        <f t="shared" si="17"/>
        <v>0.39352864013991135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15.782213778205758</v>
      </c>
      <c r="AU9" s="16">
        <f t="shared" si="18"/>
        <v>-0.38472727747593838</v>
      </c>
      <c r="AV9" s="16">
        <f t="shared" si="18"/>
        <v>1.1457866152433645E-3</v>
      </c>
      <c r="AW9" s="16">
        <f t="shared" si="18"/>
        <v>5.3001566348632741E-2</v>
      </c>
      <c r="AX9" s="16">
        <f t="shared" si="18"/>
        <v>-4.0772619727502759</v>
      </c>
      <c r="AY9" s="16">
        <f t="shared" si="18"/>
        <v>2.5572167221131088</v>
      </c>
      <c r="AZ9" s="16">
        <f t="shared" si="18"/>
        <v>-8.210380142336394</v>
      </c>
      <c r="BA9" s="16">
        <f t="shared" si="18"/>
        <v>0.92603446254834376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92.149999999999977</v>
      </c>
      <c r="D10" s="18">
        <f t="shared" si="19"/>
        <v>137.05000000000291</v>
      </c>
      <c r="E10" s="18">
        <f t="shared" si="19"/>
        <v>58.469999999999345</v>
      </c>
      <c r="F10" s="18">
        <f t="shared" si="19"/>
        <v>606.18000000000393</v>
      </c>
      <c r="G10" s="18">
        <f t="shared" si="19"/>
        <v>18.420000000000073</v>
      </c>
      <c r="H10" s="18">
        <f t="shared" si="19"/>
        <v>17.960000000000036</v>
      </c>
      <c r="I10" s="18">
        <f t="shared" si="19"/>
        <v>3.1200000000000045</v>
      </c>
      <c r="J10" s="18">
        <f t="shared" si="19"/>
        <v>6.2500000000000568</v>
      </c>
      <c r="K10" s="18">
        <f t="shared" si="19"/>
        <v>0</v>
      </c>
      <c r="L10" s="18"/>
      <c r="M10" s="18">
        <f>M6+M7</f>
        <v>951.5800000000163</v>
      </c>
      <c r="Q10" s="11" t="s">
        <v>77</v>
      </c>
      <c r="R10" s="18">
        <f t="shared" ref="R10:Z10" si="20">R6+R7</f>
        <v>29.580000000000041</v>
      </c>
      <c r="S10" s="18">
        <f t="shared" si="20"/>
        <v>49.799999999999272</v>
      </c>
      <c r="T10" s="18">
        <f t="shared" si="20"/>
        <v>13.399999999999636</v>
      </c>
      <c r="U10" s="18">
        <f t="shared" si="20"/>
        <v>257.36000000000058</v>
      </c>
      <c r="V10" s="18">
        <f t="shared" si="20"/>
        <v>5.9599999999995816</v>
      </c>
      <c r="W10" s="18">
        <f t="shared" si="20"/>
        <v>1.8000000000000682</v>
      </c>
      <c r="X10" s="18">
        <f t="shared" si="20"/>
        <v>2.5500000000000043</v>
      </c>
      <c r="Y10" s="18">
        <f t="shared" si="20"/>
        <v>5.6000000000000227</v>
      </c>
      <c r="Z10" s="18">
        <f t="shared" si="20"/>
        <v>0</v>
      </c>
      <c r="AA10" s="18"/>
      <c r="AB10" s="18">
        <f>AB6+AB7</f>
        <v>391.09999999999127</v>
      </c>
      <c r="AE10" s="11" t="s">
        <v>77</v>
      </c>
      <c r="AF10" s="18">
        <f t="shared" ref="AF10:AN10" si="21">AF6+AF7</f>
        <v>39.029999999999973</v>
      </c>
      <c r="AG10" s="18">
        <f t="shared" si="21"/>
        <v>34.859999999998763</v>
      </c>
      <c r="AH10" s="18">
        <f t="shared" si="21"/>
        <v>76.340000000000146</v>
      </c>
      <c r="AI10" s="18">
        <f t="shared" si="21"/>
        <v>277.93000000000029</v>
      </c>
      <c r="AJ10" s="18">
        <f t="shared" si="21"/>
        <v>87.829999999999927</v>
      </c>
      <c r="AK10" s="18">
        <f t="shared" si="21"/>
        <v>18.17999999999995</v>
      </c>
      <c r="AL10" s="18">
        <f t="shared" si="21"/>
        <v>0</v>
      </c>
      <c r="AM10" s="18">
        <f t="shared" si="21"/>
        <v>2.089999999999975</v>
      </c>
      <c r="AN10" s="18">
        <f t="shared" si="21"/>
        <v>0</v>
      </c>
      <c r="AO10" s="18"/>
      <c r="AP10" s="18">
        <f>AP6+AP7</f>
        <v>754.49999999999272</v>
      </c>
      <c r="AS10" s="11" t="s">
        <v>77</v>
      </c>
      <c r="AT10" s="18">
        <f t="shared" ref="AT10:BB10" si="22">AT6+AT7</f>
        <v>151.40000000000009</v>
      </c>
      <c r="AU10" s="18">
        <f t="shared" si="22"/>
        <v>219.95000000000255</v>
      </c>
      <c r="AV10" s="18">
        <f t="shared" si="22"/>
        <v>145.17000000000007</v>
      </c>
      <c r="AW10" s="18">
        <f t="shared" si="22"/>
        <v>1058.1699999999946</v>
      </c>
      <c r="AX10" s="18">
        <f t="shared" si="22"/>
        <v>111.70999999999958</v>
      </c>
      <c r="AY10" s="18">
        <f t="shared" si="22"/>
        <v>37.460000000000036</v>
      </c>
      <c r="AZ10" s="18">
        <f t="shared" si="22"/>
        <v>5.6700000000000088</v>
      </c>
      <c r="BA10" s="18">
        <f t="shared" si="22"/>
        <v>9.9199999999999591</v>
      </c>
      <c r="BB10" s="18">
        <f t="shared" si="22"/>
        <v>0</v>
      </c>
      <c r="BC10" s="18"/>
      <c r="BD10" s="18">
        <f>BD6+BD7</f>
        <v>1948.419999999991</v>
      </c>
    </row>
    <row r="11" spans="1:56" ht="28.8" x14ac:dyDescent="0.3">
      <c r="B11" s="11" t="s">
        <v>78</v>
      </c>
      <c r="C11" s="19">
        <f t="shared" ref="C11:K11" si="23">C10/C5*100</f>
        <v>11.991515498529523</v>
      </c>
      <c r="D11" s="19">
        <f t="shared" si="23"/>
        <v>0.99428386532298374</v>
      </c>
      <c r="E11" s="19">
        <f t="shared" si="23"/>
        <v>0.95705919133653294</v>
      </c>
      <c r="F11" s="19">
        <f t="shared" si="23"/>
        <v>2.2802334626837522</v>
      </c>
      <c r="G11" s="19">
        <f t="shared" si="23"/>
        <v>0.75140735906013179</v>
      </c>
      <c r="H11" s="19">
        <f t="shared" si="23"/>
        <v>1.7996713295122084</v>
      </c>
      <c r="I11" s="19">
        <f t="shared" si="23"/>
        <v>5.415726436382581</v>
      </c>
      <c r="J11" s="19">
        <f t="shared" si="23"/>
        <v>1.8315555034579933</v>
      </c>
      <c r="K11" s="19" t="s">
        <v>86</v>
      </c>
      <c r="L11" s="19"/>
      <c r="M11" s="19">
        <f>M10/M5*100</f>
        <v>1.8579961999703922</v>
      </c>
      <c r="Q11" s="11" t="s">
        <v>78</v>
      </c>
      <c r="R11" s="19">
        <f t="shared" ref="R11:Z11" si="24">R10/R5*100</f>
        <v>3.4967432293452227</v>
      </c>
      <c r="S11" s="19">
        <f t="shared" si="24"/>
        <v>0.36236576822269972</v>
      </c>
      <c r="T11" s="19">
        <f t="shared" si="24"/>
        <v>0.22105900460758954</v>
      </c>
      <c r="U11" s="19">
        <f t="shared" si="24"/>
        <v>0.96829853212624817</v>
      </c>
      <c r="V11" s="19">
        <f t="shared" si="24"/>
        <v>0.24424828083632832</v>
      </c>
      <c r="W11" s="19">
        <f t="shared" si="24"/>
        <v>0.17783046828690657</v>
      </c>
      <c r="X11" s="19">
        <f t="shared" si="24"/>
        <v>4.6271094175285867</v>
      </c>
      <c r="Y11" s="19">
        <f t="shared" si="24"/>
        <v>1.6152758948916965</v>
      </c>
      <c r="Z11" s="19" t="s">
        <v>86</v>
      </c>
      <c r="AA11" s="19"/>
      <c r="AB11" s="19">
        <f>AB10/AB5*100</f>
        <v>0.76363764876141971</v>
      </c>
      <c r="AE11" s="11" t="s">
        <v>78</v>
      </c>
      <c r="AF11" s="19">
        <f t="shared" ref="AF11:AN11" si="25">AF10/AF5*100</f>
        <v>4.5292609053879955</v>
      </c>
      <c r="AG11" s="19">
        <f t="shared" si="25"/>
        <v>0.2537361667933074</v>
      </c>
      <c r="AH11" s="19">
        <f t="shared" si="25"/>
        <v>1.2599584415070011</v>
      </c>
      <c r="AI11" s="19">
        <f t="shared" si="25"/>
        <v>1.0465752929454368</v>
      </c>
      <c r="AJ11" s="19">
        <f t="shared" si="25"/>
        <v>3.6075445038650766</v>
      </c>
      <c r="AK11" s="19">
        <f t="shared" si="25"/>
        <v>1.794881920859327</v>
      </c>
      <c r="AL11" s="19">
        <f t="shared" si="25"/>
        <v>0</v>
      </c>
      <c r="AM11" s="19">
        <f t="shared" si="25"/>
        <v>0.60924063547587082</v>
      </c>
      <c r="AN11" s="19" t="s">
        <v>86</v>
      </c>
      <c r="AO11" s="19"/>
      <c r="AP11" s="19">
        <f>AP10/AP5*100</f>
        <v>1.4731899923050331</v>
      </c>
      <c r="AS11" s="11" t="s">
        <v>78</v>
      </c>
      <c r="AT11" s="19">
        <f t="shared" ref="AT11:BB11" si="26">AT10/AT5*100</f>
        <v>19.701741144626929</v>
      </c>
      <c r="AU11" s="19">
        <f t="shared" si="26"/>
        <v>1.5957149666383668</v>
      </c>
      <c r="AV11" s="19">
        <f t="shared" si="26"/>
        <v>2.376197756222441</v>
      </c>
      <c r="AW11" s="19">
        <f t="shared" si="26"/>
        <v>3.9804590108681226</v>
      </c>
      <c r="AX11" s="19">
        <f t="shared" si="26"/>
        <v>4.556987843681144</v>
      </c>
      <c r="AY11" s="19">
        <f t="shared" si="26"/>
        <v>3.7536574612208939</v>
      </c>
      <c r="AZ11" s="19">
        <f t="shared" si="26"/>
        <v>9.8420413122721904</v>
      </c>
      <c r="BA11" s="19">
        <f t="shared" si="26"/>
        <v>2.9070448950884886</v>
      </c>
      <c r="BB11" s="19" t="s">
        <v>86</v>
      </c>
      <c r="BC11" s="19"/>
      <c r="BD11" s="19">
        <f>BD10/BD5*100</f>
        <v>3.8043642740980612</v>
      </c>
    </row>
    <row r="12" spans="1:56" x14ac:dyDescent="0.3">
      <c r="B12" s="11" t="s">
        <v>79</v>
      </c>
      <c r="C12" s="12">
        <f>'00-06'!B5</f>
        <v>761.12</v>
      </c>
      <c r="D12" s="12">
        <f>'00-06'!C5</f>
        <v>13694.88</v>
      </c>
      <c r="E12" s="12">
        <f>'00-06'!D5</f>
        <v>6056.3</v>
      </c>
      <c r="F12" s="12">
        <f>'00-06'!E5</f>
        <v>26278.26</v>
      </c>
      <c r="G12" s="12">
        <f>'00-06'!F5</f>
        <v>2436.56</v>
      </c>
      <c r="H12" s="12">
        <f>'00-06'!G5</f>
        <v>996.1</v>
      </c>
      <c r="I12" s="12">
        <f>'00-06'!H5</f>
        <v>54.8</v>
      </c>
      <c r="J12" s="12">
        <f>'00-06'!I5</f>
        <v>340.84</v>
      </c>
      <c r="K12" s="12">
        <f>'00-06'!J5</f>
        <v>0</v>
      </c>
      <c r="L12" s="12">
        <f>'00-06'!K5</f>
        <v>120.74</v>
      </c>
      <c r="M12" s="20">
        <f>SUM(C12:L12)</f>
        <v>50739.599999999991</v>
      </c>
      <c r="Q12" s="11" t="s">
        <v>79</v>
      </c>
      <c r="R12" s="12">
        <f>'06-12'!B5</f>
        <v>839.04</v>
      </c>
      <c r="S12" s="12">
        <f>'06-12'!C5</f>
        <v>13715.95</v>
      </c>
      <c r="T12" s="12">
        <f>'06-12'!D5</f>
        <v>6053.63</v>
      </c>
      <c r="U12" s="12">
        <f>'06-12'!E5</f>
        <v>26438.68</v>
      </c>
      <c r="V12" s="12">
        <f>'06-12'!F5</f>
        <v>2434.4</v>
      </c>
      <c r="W12" s="12">
        <f>'06-12'!G5</f>
        <v>1011.64</v>
      </c>
      <c r="X12" s="12">
        <f>'06-12'!H5</f>
        <v>52.72</v>
      </c>
      <c r="Y12" s="12">
        <f>'06-12'!I5</f>
        <v>342.07</v>
      </c>
      <c r="Z12" s="12">
        <f>'06-12'!J5</f>
        <v>0</v>
      </c>
      <c r="AA12" s="12">
        <f>'06-12'!K5</f>
        <v>131.71</v>
      </c>
      <c r="AB12" s="20">
        <f>SUM(R12:AA12)</f>
        <v>51019.840000000004</v>
      </c>
      <c r="AE12" s="11" t="s">
        <v>79</v>
      </c>
      <c r="AF12" s="12">
        <f>'12-18'!B5</f>
        <v>856.22</v>
      </c>
      <c r="AG12" s="12">
        <f>'12-18'!C5</f>
        <v>13717.29</v>
      </c>
      <c r="AH12" s="12">
        <f>'12-18'!D5</f>
        <v>6046</v>
      </c>
      <c r="AI12" s="12">
        <f>'12-18'!E5</f>
        <v>26438.21</v>
      </c>
      <c r="AJ12" s="12">
        <f>'12-18'!F5</f>
        <v>2349.12</v>
      </c>
      <c r="AK12" s="12">
        <f>'12-18'!G5</f>
        <v>1009.09</v>
      </c>
      <c r="AL12" s="12">
        <f>'12-18'!H5</f>
        <v>52.88</v>
      </c>
      <c r="AM12" s="12">
        <f>'12-18'!I5</f>
        <v>342.68</v>
      </c>
      <c r="AN12" s="12">
        <f>'12-18'!J5</f>
        <v>0</v>
      </c>
      <c r="AO12" s="12">
        <f>'12-18'!K5</f>
        <v>26.65</v>
      </c>
      <c r="AP12" s="20">
        <f>SUM(AF12:AO12)</f>
        <v>50838.14</v>
      </c>
      <c r="AS12" s="11" t="s">
        <v>79</v>
      </c>
      <c r="AT12" s="12">
        <f>'00-18'!B5</f>
        <v>753.4</v>
      </c>
      <c r="AU12" s="12">
        <f>'00-18'!C5</f>
        <v>13647.3</v>
      </c>
      <c r="AV12" s="12">
        <f>'00-18'!D5</f>
        <v>6036.79</v>
      </c>
      <c r="AW12" s="12">
        <f>'00-18'!E5</f>
        <v>26062.080000000002</v>
      </c>
      <c r="AX12" s="12">
        <f>'00-18'!F5</f>
        <v>2345.5700000000002</v>
      </c>
      <c r="AY12" s="12">
        <f>'00-18'!G5</f>
        <v>991.99</v>
      </c>
      <c r="AZ12" s="12">
        <f>'00-18'!H5</f>
        <v>52.41</v>
      </c>
      <c r="BA12" s="12">
        <f>'00-18'!I5</f>
        <v>337.86</v>
      </c>
      <c r="BB12" s="12">
        <f>'00-18'!J5</f>
        <v>0</v>
      </c>
      <c r="BC12" s="12">
        <f>'00-18'!K5</f>
        <v>13.78</v>
      </c>
      <c r="BD12" s="12">
        <f>SUM(AT12:BC12)</f>
        <v>50241.18</v>
      </c>
    </row>
    <row r="13" spans="1:56" x14ac:dyDescent="0.3">
      <c r="B13" s="11" t="s">
        <v>80</v>
      </c>
      <c r="C13" s="19">
        <f t="shared" ref="C13:K13" si="27">C12/C5*100</f>
        <v>99.044842932618479</v>
      </c>
      <c r="D13" s="19">
        <f t="shared" si="27"/>
        <v>99.354966957563903</v>
      </c>
      <c r="E13" s="19">
        <f t="shared" si="27"/>
        <v>99.131821113246275</v>
      </c>
      <c r="F13" s="19">
        <f t="shared" si="27"/>
        <v>98.849463514308539</v>
      </c>
      <c r="G13" s="19">
        <f t="shared" si="27"/>
        <v>99.394631639063391</v>
      </c>
      <c r="H13" s="19">
        <f t="shared" si="27"/>
        <v>99.8136197843601</v>
      </c>
      <c r="I13" s="19">
        <f t="shared" si="27"/>
        <v>95.122374587745185</v>
      </c>
      <c r="J13" s="19">
        <f t="shared" si="27"/>
        <v>99.882780447778671</v>
      </c>
      <c r="K13" s="19" t="s">
        <v>86</v>
      </c>
      <c r="L13" s="19"/>
      <c r="M13" s="19">
        <f>M12/M5*100</f>
        <v>99.071001900014792</v>
      </c>
      <c r="Q13" s="11" t="s">
        <v>80</v>
      </c>
      <c r="R13" s="19">
        <f t="shared" ref="R13:Z13" si="28">R12/R5*100</f>
        <v>99.185511803577128</v>
      </c>
      <c r="S13" s="19">
        <f t="shared" si="28"/>
        <v>99.80302728221308</v>
      </c>
      <c r="T13" s="19">
        <f t="shared" si="28"/>
        <v>99.866374780796903</v>
      </c>
      <c r="U13" s="19">
        <f t="shared" si="28"/>
        <v>99.473636289071877</v>
      </c>
      <c r="V13" s="19">
        <f t="shared" si="28"/>
        <v>99.764767595301919</v>
      </c>
      <c r="W13" s="19">
        <f t="shared" si="28"/>
        <v>99.944674965421839</v>
      </c>
      <c r="X13" s="19">
        <f t="shared" si="28"/>
        <v>95.663219016512429</v>
      </c>
      <c r="Y13" s="19">
        <f t="shared" si="28"/>
        <v>98.667397386714356</v>
      </c>
      <c r="Z13" s="19" t="s">
        <v>86</v>
      </c>
      <c r="AA13" s="19"/>
      <c r="AB13" s="19">
        <f>AB12/AB5*100</f>
        <v>99.618181175619299</v>
      </c>
      <c r="AE13" s="11" t="s">
        <v>80</v>
      </c>
      <c r="AF13" s="19">
        <f t="shared" ref="AF13:AN13" si="29">AF12/AF5*100</f>
        <v>99.36058858343101</v>
      </c>
      <c r="AG13" s="19">
        <f t="shared" si="29"/>
        <v>99.844308186812711</v>
      </c>
      <c r="AH13" s="19">
        <f t="shared" si="29"/>
        <v>99.786595983119128</v>
      </c>
      <c r="AI13" s="19">
        <f t="shared" si="29"/>
        <v>99.555921907325384</v>
      </c>
      <c r="AJ13" s="19">
        <f t="shared" si="29"/>
        <v>96.488158316287553</v>
      </c>
      <c r="AK13" s="19">
        <f t="shared" si="29"/>
        <v>99.625819445541424</v>
      </c>
      <c r="AL13" s="19">
        <f t="shared" si="29"/>
        <v>100</v>
      </c>
      <c r="AM13" s="19">
        <f t="shared" si="29"/>
        <v>99.892144002332017</v>
      </c>
      <c r="AN13" s="19" t="s">
        <v>86</v>
      </c>
      <c r="AO13" s="19"/>
      <c r="AP13" s="19">
        <f>AP12/AP5*100</f>
        <v>99.263405003847467</v>
      </c>
      <c r="AS13" s="11" t="s">
        <v>80</v>
      </c>
      <c r="AT13" s="19">
        <f t="shared" ref="AT13:BB13" si="30">AT12/AT5*100</f>
        <v>98.040236316789418</v>
      </c>
      <c r="AU13" s="19">
        <f t="shared" si="30"/>
        <v>99.00977887794285</v>
      </c>
      <c r="AV13" s="19">
        <f t="shared" si="30"/>
        <v>98.812474015196401</v>
      </c>
      <c r="AW13" s="19">
        <f t="shared" si="30"/>
        <v>98.036271277740255</v>
      </c>
      <c r="AX13" s="19">
        <f t="shared" si="30"/>
        <v>95.682875091784297</v>
      </c>
      <c r="AY13" s="19">
        <f t="shared" si="30"/>
        <v>99.401779630446114</v>
      </c>
      <c r="AZ13" s="19">
        <f t="shared" si="30"/>
        <v>90.973789272695711</v>
      </c>
      <c r="BA13" s="19">
        <f t="shared" si="30"/>
        <v>99.00949478372992</v>
      </c>
      <c r="BB13" s="19" t="s">
        <v>86</v>
      </c>
      <c r="BC13" s="19"/>
      <c r="BD13" s="19">
        <f>BD12/BD5*100</f>
        <v>98.097817862950961</v>
      </c>
    </row>
    <row r="14" spans="1:56" ht="16.2" thickBot="1" x14ac:dyDescent="0.35">
      <c r="B14" s="9" t="s">
        <v>82</v>
      </c>
      <c r="C14" s="9">
        <f>'06'!B5</f>
        <v>845.93</v>
      </c>
      <c r="D14" s="9">
        <f>'06'!C5</f>
        <v>13743.02</v>
      </c>
      <c r="E14" s="9">
        <f>'06'!D5</f>
        <v>6061.73</v>
      </c>
      <c r="F14" s="9">
        <f>'06'!E5</f>
        <v>26578.58</v>
      </c>
      <c r="G14" s="9">
        <f>'06'!F5</f>
        <v>2440.14</v>
      </c>
      <c r="H14" s="9">
        <f>'06'!G5</f>
        <v>1012.2</v>
      </c>
      <c r="I14" s="9">
        <f>'06'!H5</f>
        <v>55.11</v>
      </c>
      <c r="J14" s="9">
        <f>'06'!I5</f>
        <v>346.69</v>
      </c>
      <c r="K14" s="9">
        <f>'06'!J5</f>
        <v>0</v>
      </c>
      <c r="L14" s="9">
        <f>'06'!K5</f>
        <v>131.99</v>
      </c>
      <c r="M14" s="9">
        <f>SUM(C14:L14)</f>
        <v>51215.39</v>
      </c>
      <c r="Q14" s="9" t="s">
        <v>83</v>
      </c>
      <c r="R14" s="9">
        <f>'12'!B5</f>
        <v>861.73</v>
      </c>
      <c r="S14" s="9">
        <f>'12'!C5</f>
        <v>13738.68</v>
      </c>
      <c r="T14" s="9">
        <f>'12'!D5</f>
        <v>6058.93</v>
      </c>
      <c r="U14" s="9">
        <f>'12'!E5</f>
        <v>26556.14</v>
      </c>
      <c r="V14" s="9">
        <f>'12'!F5</f>
        <v>2434.62</v>
      </c>
      <c r="W14" s="9">
        <f>'12'!G5</f>
        <v>1012.88</v>
      </c>
      <c r="X14" s="9">
        <f>'12'!H5</f>
        <v>52.88</v>
      </c>
      <c r="Y14" s="9">
        <f>'12'!I5</f>
        <v>343.05</v>
      </c>
      <c r="Z14" s="9">
        <f>'12'!J5</f>
        <v>0</v>
      </c>
      <c r="AA14" s="9">
        <f>'12'!K5</f>
        <v>156.47999999999999</v>
      </c>
      <c r="AB14" s="10">
        <f>SUM(R14:AA14)</f>
        <v>51215.39</v>
      </c>
      <c r="AE14" s="9" t="s">
        <v>81</v>
      </c>
      <c r="AF14" s="9">
        <f>SUM('18'!B5)</f>
        <v>889.74</v>
      </c>
      <c r="AG14" s="9">
        <f>SUM('18'!C5)</f>
        <v>13730.76</v>
      </c>
      <c r="AH14" s="9">
        <f>SUM('18'!D5)</f>
        <v>6109.41</v>
      </c>
      <c r="AI14" s="9">
        <f>SUM('18'!E5)</f>
        <v>26598.21</v>
      </c>
      <c r="AJ14" s="9">
        <f>SUM('18'!F5)</f>
        <v>2351.4499999999998</v>
      </c>
      <c r="AK14" s="9">
        <f>SUM('18'!G5)</f>
        <v>1023.48</v>
      </c>
      <c r="AL14" s="9">
        <f>SUM('18'!H5)</f>
        <v>52.88</v>
      </c>
      <c r="AM14" s="9">
        <f>SUM('18'!I5)</f>
        <v>344.4</v>
      </c>
      <c r="AN14" s="9">
        <f>SUM('18'!J5)</f>
        <v>0</v>
      </c>
      <c r="AO14" s="9">
        <f>SUM('18'!K5)</f>
        <v>115.06</v>
      </c>
      <c r="AP14" s="10">
        <f>SUM(AF14:AO14)</f>
        <v>51215.389999999992</v>
      </c>
      <c r="AS14" s="9" t="s">
        <v>81</v>
      </c>
      <c r="AT14" s="9">
        <f>AF14</f>
        <v>889.74</v>
      </c>
      <c r="AU14" s="9">
        <f t="shared" ref="AU14:BC14" si="31">AG14</f>
        <v>13730.76</v>
      </c>
      <c r="AV14" s="9">
        <f t="shared" si="31"/>
        <v>6109.41</v>
      </c>
      <c r="AW14" s="9">
        <f t="shared" si="31"/>
        <v>26598.21</v>
      </c>
      <c r="AX14" s="9">
        <f t="shared" si="31"/>
        <v>2351.4499999999998</v>
      </c>
      <c r="AY14" s="9">
        <f t="shared" si="31"/>
        <v>1023.48</v>
      </c>
      <c r="AZ14" s="9">
        <f t="shared" si="31"/>
        <v>52.88</v>
      </c>
      <c r="BA14" s="9">
        <f t="shared" si="31"/>
        <v>344.4</v>
      </c>
      <c r="BB14" s="9">
        <f t="shared" si="31"/>
        <v>0</v>
      </c>
      <c r="BC14" s="9">
        <f>AO14</f>
        <v>115.06</v>
      </c>
      <c r="BD14" s="10">
        <f>SUM(AT14:BC14)</f>
        <v>51215.389999999992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B564C-47B6-4575-8C2E-D7F2FEB71558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12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00'!B4</f>
        <v>6331.79</v>
      </c>
      <c r="D5" s="9">
        <f>'tieri 00'!C4</f>
        <v>14019.59</v>
      </c>
      <c r="E5" s="9">
        <f>'tieri 00'!D4</f>
        <v>3543.71</v>
      </c>
      <c r="F5" s="9">
        <f>'tieri 00'!E4</f>
        <v>6303.72</v>
      </c>
      <c r="G5" s="9">
        <f>'tieri 00'!F4</f>
        <v>167.44</v>
      </c>
      <c r="H5" s="9">
        <f>'tieri 00'!G4</f>
        <v>13.72</v>
      </c>
      <c r="I5" s="9">
        <f>'tieri 00'!H4</f>
        <v>74.67</v>
      </c>
      <c r="J5" s="9">
        <f>'tieri 00'!I4</f>
        <v>161.07</v>
      </c>
      <c r="K5" s="9">
        <f>'tieri 00'!J4</f>
        <v>67.23</v>
      </c>
      <c r="L5" s="9">
        <f>'tieri 00'!K4</f>
        <v>0.28000000000000003</v>
      </c>
      <c r="M5" s="9">
        <f>SUM(C5:L5)</f>
        <v>30683.219999999998</v>
      </c>
      <c r="Q5" s="9" t="s">
        <v>82</v>
      </c>
      <c r="R5" s="9">
        <f>C14</f>
        <v>6358.93</v>
      </c>
      <c r="S5" s="9">
        <f t="shared" ref="S5:AA5" si="0">D14</f>
        <v>13996.68</v>
      </c>
      <c r="T5" s="9">
        <f t="shared" si="0"/>
        <v>3541.53</v>
      </c>
      <c r="U5" s="9">
        <f t="shared" si="0"/>
        <v>6305.25</v>
      </c>
      <c r="V5" s="9">
        <f t="shared" si="0"/>
        <v>160.9</v>
      </c>
      <c r="W5" s="9">
        <f t="shared" si="0"/>
        <v>13.54</v>
      </c>
      <c r="X5" s="9">
        <f t="shared" si="0"/>
        <v>75.08</v>
      </c>
      <c r="Y5" s="9">
        <f t="shared" si="0"/>
        <v>162.75</v>
      </c>
      <c r="Z5" s="9">
        <f t="shared" si="0"/>
        <v>68.36</v>
      </c>
      <c r="AA5" s="9">
        <f t="shared" si="0"/>
        <v>0.2</v>
      </c>
      <c r="AB5" s="10">
        <f>SUM(R5:AA5)</f>
        <v>30683.220000000005</v>
      </c>
      <c r="AE5" s="9" t="s">
        <v>83</v>
      </c>
      <c r="AF5" s="9">
        <f>R14</f>
        <v>6393.2</v>
      </c>
      <c r="AG5" s="9">
        <f t="shared" ref="AG5:AO5" si="1">S14</f>
        <v>13969.23</v>
      </c>
      <c r="AH5" s="9">
        <f t="shared" si="1"/>
        <v>3535.38</v>
      </c>
      <c r="AI5" s="9">
        <f t="shared" si="1"/>
        <v>6299.75</v>
      </c>
      <c r="AJ5" s="9">
        <f t="shared" si="1"/>
        <v>160.31</v>
      </c>
      <c r="AK5" s="9">
        <f t="shared" si="1"/>
        <v>13.62</v>
      </c>
      <c r="AL5" s="9">
        <f t="shared" si="1"/>
        <v>76.86</v>
      </c>
      <c r="AM5" s="9">
        <f t="shared" si="1"/>
        <v>165.09</v>
      </c>
      <c r="AN5" s="9">
        <f t="shared" si="1"/>
        <v>69.78</v>
      </c>
      <c r="AO5" s="9">
        <f t="shared" si="1"/>
        <v>0</v>
      </c>
      <c r="AP5" s="10">
        <f>SUM(AF5:AO5)</f>
        <v>30683.22</v>
      </c>
      <c r="AS5" s="9" t="s">
        <v>72</v>
      </c>
      <c r="AT5" s="9">
        <f>C5</f>
        <v>6331.79</v>
      </c>
      <c r="AU5" s="9">
        <f t="shared" ref="AU5:BC5" si="2">D5</f>
        <v>14019.59</v>
      </c>
      <c r="AV5" s="9">
        <f t="shared" si="2"/>
        <v>3543.71</v>
      </c>
      <c r="AW5" s="9">
        <f t="shared" si="2"/>
        <v>6303.72</v>
      </c>
      <c r="AX5" s="9">
        <f t="shared" si="2"/>
        <v>167.44</v>
      </c>
      <c r="AY5" s="9">
        <f t="shared" si="2"/>
        <v>13.72</v>
      </c>
      <c r="AZ5" s="9">
        <f t="shared" si="2"/>
        <v>74.67</v>
      </c>
      <c r="BA5" s="9">
        <f t="shared" si="2"/>
        <v>161.07</v>
      </c>
      <c r="BB5" s="9">
        <f t="shared" si="2"/>
        <v>67.23</v>
      </c>
      <c r="BC5" s="9">
        <f t="shared" si="2"/>
        <v>0.28000000000000003</v>
      </c>
      <c r="BD5" s="10">
        <f>SUM(AT5:BC5)</f>
        <v>30683.219999999998</v>
      </c>
    </row>
    <row r="6" spans="1:56" ht="28.8" x14ac:dyDescent="0.3">
      <c r="B6" s="11" t="s">
        <v>73</v>
      </c>
      <c r="C6" s="12">
        <f t="shared" ref="C6:K6" si="3">C5-C12</f>
        <v>19.079999999999927</v>
      </c>
      <c r="D6" s="12">
        <f t="shared" si="3"/>
        <v>24.639999999999418</v>
      </c>
      <c r="E6" s="12">
        <f t="shared" si="3"/>
        <v>3.6900000000000546</v>
      </c>
      <c r="F6" s="12">
        <f t="shared" si="3"/>
        <v>124.65000000000055</v>
      </c>
      <c r="G6" s="12">
        <f t="shared" si="3"/>
        <v>8</v>
      </c>
      <c r="H6" s="12">
        <f t="shared" si="3"/>
        <v>0.58000000000000007</v>
      </c>
      <c r="I6" s="12">
        <f t="shared" si="3"/>
        <v>0.31000000000000227</v>
      </c>
      <c r="J6" s="12">
        <f t="shared" si="3"/>
        <v>1.2599999999999909</v>
      </c>
      <c r="K6" s="12">
        <f t="shared" si="3"/>
        <v>0</v>
      </c>
      <c r="L6" s="12"/>
      <c r="M6" s="12">
        <f>M5-M12</f>
        <v>182.28999999999724</v>
      </c>
      <c r="Q6" s="11" t="s">
        <v>73</v>
      </c>
      <c r="R6" s="12">
        <f t="shared" ref="R6:Z6" si="4">R5-R12</f>
        <v>12.630000000000109</v>
      </c>
      <c r="S6" s="12">
        <f t="shared" si="4"/>
        <v>28.880000000001019</v>
      </c>
      <c r="T6" s="12">
        <f t="shared" si="4"/>
        <v>6.9900000000002365</v>
      </c>
      <c r="U6" s="12">
        <f t="shared" si="4"/>
        <v>121.18000000000029</v>
      </c>
      <c r="V6" s="12">
        <f t="shared" si="4"/>
        <v>4.3600000000000136</v>
      </c>
      <c r="W6" s="12">
        <f t="shared" si="4"/>
        <v>0</v>
      </c>
      <c r="X6" s="12">
        <f t="shared" si="4"/>
        <v>0.31000000000000227</v>
      </c>
      <c r="Y6" s="12">
        <f t="shared" si="4"/>
        <v>1.3100000000000023</v>
      </c>
      <c r="Z6" s="12">
        <f t="shared" si="4"/>
        <v>0</v>
      </c>
      <c r="AA6" s="12"/>
      <c r="AB6" s="12">
        <f>AB5-AB12</f>
        <v>175.86000000000422</v>
      </c>
      <c r="AE6" s="11" t="s">
        <v>73</v>
      </c>
      <c r="AF6" s="12">
        <f t="shared" ref="AF6:AN6" si="5">AF5-AF12</f>
        <v>34.760000000000218</v>
      </c>
      <c r="AG6" s="12">
        <f t="shared" si="5"/>
        <v>24.829999999999927</v>
      </c>
      <c r="AH6" s="12">
        <f t="shared" si="5"/>
        <v>6.0300000000002001</v>
      </c>
      <c r="AI6" s="12">
        <f t="shared" si="5"/>
        <v>122.98999999999978</v>
      </c>
      <c r="AJ6" s="12">
        <f t="shared" si="5"/>
        <v>4.0500000000000114</v>
      </c>
      <c r="AK6" s="12">
        <f t="shared" si="5"/>
        <v>0.77999999999999936</v>
      </c>
      <c r="AL6" s="12">
        <f t="shared" si="5"/>
        <v>4.0000000000006253E-2</v>
      </c>
      <c r="AM6" s="12">
        <f t="shared" si="5"/>
        <v>1.4099999999999966</v>
      </c>
      <c r="AN6" s="12">
        <f t="shared" si="5"/>
        <v>0</v>
      </c>
      <c r="AO6" s="12"/>
      <c r="AP6" s="12">
        <f>AP5-AP12</f>
        <v>194.89000000000669</v>
      </c>
      <c r="AS6" s="11" t="s">
        <v>73</v>
      </c>
      <c r="AT6" s="12">
        <f t="shared" ref="AT6:BB6" si="6">AT5-AT12</f>
        <v>46.899999999999636</v>
      </c>
      <c r="AU6" s="12">
        <f t="shared" si="6"/>
        <v>77.770000000000437</v>
      </c>
      <c r="AV6" s="12">
        <f t="shared" si="6"/>
        <v>16.300000000000182</v>
      </c>
      <c r="AW6" s="12">
        <f t="shared" si="6"/>
        <v>348.28999999999996</v>
      </c>
      <c r="AX6" s="12">
        <f t="shared" si="6"/>
        <v>15.569999999999993</v>
      </c>
      <c r="AY6" s="12">
        <f t="shared" si="6"/>
        <v>1.2599999999999998</v>
      </c>
      <c r="AZ6" s="12">
        <f t="shared" si="6"/>
        <v>0.65000000000000568</v>
      </c>
      <c r="BA6" s="12">
        <f t="shared" si="6"/>
        <v>3.039999999999992</v>
      </c>
      <c r="BB6" s="12">
        <f t="shared" si="6"/>
        <v>0</v>
      </c>
      <c r="BC6" s="12"/>
      <c r="BD6" s="12">
        <f>BD5-BD12</f>
        <v>510.06000000000131</v>
      </c>
    </row>
    <row r="7" spans="1:56" ht="28.8" x14ac:dyDescent="0.3">
      <c r="B7" s="11" t="s">
        <v>74</v>
      </c>
      <c r="C7" s="12">
        <f t="shared" ref="C7:K7" si="7">C14-C12</f>
        <v>46.220000000000255</v>
      </c>
      <c r="D7" s="12">
        <f t="shared" si="7"/>
        <v>1.7299999999995634</v>
      </c>
      <c r="E7" s="12">
        <f t="shared" si="7"/>
        <v>1.5100000000002183</v>
      </c>
      <c r="F7" s="12">
        <f t="shared" si="7"/>
        <v>126.18000000000029</v>
      </c>
      <c r="G7" s="12">
        <f t="shared" si="7"/>
        <v>1.460000000000008</v>
      </c>
      <c r="H7" s="12">
        <f t="shared" si="7"/>
        <v>0.39999999999999858</v>
      </c>
      <c r="I7" s="12">
        <f t="shared" si="7"/>
        <v>0.71999999999999886</v>
      </c>
      <c r="J7" s="12">
        <f t="shared" si="7"/>
        <v>2.9399999999999977</v>
      </c>
      <c r="K7" s="12">
        <f t="shared" si="7"/>
        <v>1.1299999999999955</v>
      </c>
      <c r="L7" s="12"/>
      <c r="M7" s="12">
        <f>M14-M12</f>
        <v>182.29000000000451</v>
      </c>
      <c r="Q7" s="11" t="s">
        <v>74</v>
      </c>
      <c r="R7" s="12">
        <f t="shared" ref="R7:Z7" si="8">R14-R12</f>
        <v>46.899999999999636</v>
      </c>
      <c r="S7" s="12">
        <f t="shared" si="8"/>
        <v>1.430000000000291</v>
      </c>
      <c r="T7" s="12">
        <f t="shared" si="8"/>
        <v>0.84000000000014552</v>
      </c>
      <c r="U7" s="12">
        <f t="shared" si="8"/>
        <v>115.68000000000029</v>
      </c>
      <c r="V7" s="12">
        <f t="shared" si="8"/>
        <v>3.7700000000000102</v>
      </c>
      <c r="W7" s="12">
        <f t="shared" si="8"/>
        <v>8.0000000000000071E-2</v>
      </c>
      <c r="X7" s="12">
        <f t="shared" si="8"/>
        <v>2.0900000000000034</v>
      </c>
      <c r="Y7" s="12">
        <f t="shared" si="8"/>
        <v>3.6500000000000057</v>
      </c>
      <c r="Z7" s="12">
        <f t="shared" si="8"/>
        <v>1.4200000000000017</v>
      </c>
      <c r="AA7" s="12"/>
      <c r="AB7" s="12">
        <f>AB14-AB12</f>
        <v>175.86000000000058</v>
      </c>
      <c r="AE7" s="11" t="s">
        <v>74</v>
      </c>
      <c r="AF7" s="12">
        <f t="shared" ref="AF7:AN7" si="9">AF14-AF12</f>
        <v>58.550000000000182</v>
      </c>
      <c r="AG7" s="12">
        <f t="shared" si="9"/>
        <v>3.4200000000000728</v>
      </c>
      <c r="AH7" s="12">
        <f t="shared" si="9"/>
        <v>0</v>
      </c>
      <c r="AI7" s="12">
        <f t="shared" si="9"/>
        <v>119.10999999999967</v>
      </c>
      <c r="AJ7" s="12">
        <f t="shared" si="9"/>
        <v>4.6599999999999966</v>
      </c>
      <c r="AK7" s="12">
        <f t="shared" si="9"/>
        <v>7.0000000000000284E-2</v>
      </c>
      <c r="AL7" s="12">
        <f t="shared" si="9"/>
        <v>5.7900000000000063</v>
      </c>
      <c r="AM7" s="12">
        <f t="shared" si="9"/>
        <v>1.4799999999999898</v>
      </c>
      <c r="AN7" s="12">
        <f t="shared" si="9"/>
        <v>1.8100000000000023</v>
      </c>
      <c r="AO7" s="12"/>
      <c r="AP7" s="12">
        <f>AP14-AP12</f>
        <v>194.88999999999942</v>
      </c>
      <c r="AS7" s="11" t="s">
        <v>74</v>
      </c>
      <c r="AT7" s="12">
        <f t="shared" ref="AT7:BB7" si="10">AT14-AT12</f>
        <v>132.09999999999945</v>
      </c>
      <c r="AU7" s="12">
        <f t="shared" si="10"/>
        <v>6</v>
      </c>
      <c r="AV7" s="12">
        <f t="shared" si="10"/>
        <v>1.9400000000000546</v>
      </c>
      <c r="AW7" s="12">
        <f t="shared" si="10"/>
        <v>340.4399999999996</v>
      </c>
      <c r="AX7" s="12">
        <f t="shared" si="10"/>
        <v>9.0499999999999829</v>
      </c>
      <c r="AY7" s="12">
        <f t="shared" si="10"/>
        <v>0.44999999999999929</v>
      </c>
      <c r="AZ7" s="12">
        <f t="shared" si="10"/>
        <v>8.5900000000000034</v>
      </c>
      <c r="BA7" s="12">
        <f t="shared" si="10"/>
        <v>7.1299999999999955</v>
      </c>
      <c r="BB7" s="12">
        <f t="shared" si="10"/>
        <v>4.3599999999999994</v>
      </c>
      <c r="BC7" s="12"/>
      <c r="BD7" s="12">
        <f>BD14-BD12</f>
        <v>510.05999999999767</v>
      </c>
    </row>
    <row r="8" spans="1:56" ht="28.8" x14ac:dyDescent="0.3">
      <c r="B8" s="11" t="s">
        <v>75</v>
      </c>
      <c r="C8" s="13">
        <f t="shared" ref="C8:K8" si="11">C7-C6</f>
        <v>27.140000000000327</v>
      </c>
      <c r="D8" s="13">
        <f t="shared" si="11"/>
        <v>-22.909999999999854</v>
      </c>
      <c r="E8" s="13">
        <f t="shared" si="11"/>
        <v>-2.1799999999998363</v>
      </c>
      <c r="F8" s="13">
        <f t="shared" si="11"/>
        <v>1.5299999999997453</v>
      </c>
      <c r="G8" s="13">
        <f t="shared" si="11"/>
        <v>-6.539999999999992</v>
      </c>
      <c r="H8" s="13">
        <f t="shared" si="11"/>
        <v>-0.18000000000000149</v>
      </c>
      <c r="I8" s="13">
        <f t="shared" si="11"/>
        <v>0.40999999999999659</v>
      </c>
      <c r="J8" s="13">
        <f t="shared" si="11"/>
        <v>1.6800000000000068</v>
      </c>
      <c r="K8" s="13">
        <f t="shared" si="11"/>
        <v>1.1299999999999955</v>
      </c>
      <c r="L8" s="13"/>
      <c r="M8" s="14"/>
      <c r="Q8" s="11" t="s">
        <v>75</v>
      </c>
      <c r="R8" s="13">
        <f t="shared" ref="R8:Z8" si="12">R7-R6</f>
        <v>34.269999999999527</v>
      </c>
      <c r="S8" s="13">
        <f t="shared" si="12"/>
        <v>-27.450000000000728</v>
      </c>
      <c r="T8" s="13">
        <f t="shared" si="12"/>
        <v>-6.1500000000000909</v>
      </c>
      <c r="U8" s="13">
        <f t="shared" si="12"/>
        <v>-5.5</v>
      </c>
      <c r="V8" s="13">
        <f t="shared" si="12"/>
        <v>-0.59000000000000341</v>
      </c>
      <c r="W8" s="13">
        <f t="shared" si="12"/>
        <v>8.0000000000000071E-2</v>
      </c>
      <c r="X8" s="13">
        <f t="shared" si="12"/>
        <v>1.7800000000000011</v>
      </c>
      <c r="Y8" s="13">
        <f t="shared" si="12"/>
        <v>2.3400000000000034</v>
      </c>
      <c r="Z8" s="13">
        <f t="shared" si="12"/>
        <v>1.4200000000000017</v>
      </c>
      <c r="AA8" s="13"/>
      <c r="AB8" s="14"/>
      <c r="AE8" s="11" t="s">
        <v>75</v>
      </c>
      <c r="AF8" s="13">
        <f t="shared" ref="AF8:AN8" si="13">AF7-AF6</f>
        <v>23.789999999999964</v>
      </c>
      <c r="AG8" s="13">
        <f t="shared" si="13"/>
        <v>-21.409999999999854</v>
      </c>
      <c r="AH8" s="13">
        <f t="shared" si="13"/>
        <v>-6.0300000000002001</v>
      </c>
      <c r="AI8" s="13">
        <f t="shared" si="13"/>
        <v>-3.8800000000001091</v>
      </c>
      <c r="AJ8" s="13">
        <f t="shared" si="13"/>
        <v>0.60999999999998522</v>
      </c>
      <c r="AK8" s="13">
        <f t="shared" si="13"/>
        <v>-0.70999999999999908</v>
      </c>
      <c r="AL8" s="13">
        <f t="shared" si="13"/>
        <v>5.75</v>
      </c>
      <c r="AM8" s="13">
        <f t="shared" si="13"/>
        <v>6.9999999999993179E-2</v>
      </c>
      <c r="AN8" s="13">
        <f t="shared" si="13"/>
        <v>1.8100000000000023</v>
      </c>
      <c r="AO8" s="13"/>
      <c r="AP8" s="14"/>
      <c r="AS8" s="11" t="s">
        <v>75</v>
      </c>
      <c r="AT8" s="13">
        <f t="shared" ref="AT8:BB8" si="14">AT7-AT6</f>
        <v>85.199999999999818</v>
      </c>
      <c r="AU8" s="13">
        <f t="shared" si="14"/>
        <v>-71.770000000000437</v>
      </c>
      <c r="AV8" s="13">
        <f t="shared" si="14"/>
        <v>-14.360000000000127</v>
      </c>
      <c r="AW8" s="13">
        <f t="shared" si="14"/>
        <v>-7.8500000000003638</v>
      </c>
      <c r="AX8" s="13">
        <f t="shared" si="14"/>
        <v>-6.5200000000000102</v>
      </c>
      <c r="AY8" s="13">
        <f t="shared" si="14"/>
        <v>-0.8100000000000005</v>
      </c>
      <c r="AZ8" s="13">
        <f t="shared" si="14"/>
        <v>7.9399999999999977</v>
      </c>
      <c r="BA8" s="13">
        <f t="shared" si="14"/>
        <v>4.0900000000000034</v>
      </c>
      <c r="BB8" s="13">
        <f t="shared" si="14"/>
        <v>4.3599999999999994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0.42863076633938152</v>
      </c>
      <c r="D9" s="16">
        <f t="shared" si="15"/>
        <v>-0.16341419399568644</v>
      </c>
      <c r="E9" s="16">
        <f t="shared" si="15"/>
        <v>-6.1517449226935507E-2</v>
      </c>
      <c r="F9" s="16">
        <f t="shared" si="15"/>
        <v>2.4271382612167821E-2</v>
      </c>
      <c r="G9" s="16">
        <f t="shared" si="15"/>
        <v>-3.905876731963684</v>
      </c>
      <c r="H9" s="16">
        <f t="shared" si="15"/>
        <v>-1.3119533527696901</v>
      </c>
      <c r="I9" s="16">
        <f t="shared" si="15"/>
        <v>0.54908263023971693</v>
      </c>
      <c r="J9" s="16">
        <f t="shared" si="15"/>
        <v>1.0430247718383354</v>
      </c>
      <c r="K9" s="16">
        <f t="shared" si="15"/>
        <v>1.6807972631265735</v>
      </c>
      <c r="L9" s="16"/>
      <c r="M9" s="17"/>
      <c r="Q9" s="15" t="s">
        <v>76</v>
      </c>
      <c r="R9" s="16">
        <f t="shared" ref="R9:Z9" si="16">R8/R5*100</f>
        <v>0.53892714654823259</v>
      </c>
      <c r="S9" s="16">
        <f t="shared" si="16"/>
        <v>-0.19611793653924164</v>
      </c>
      <c r="T9" s="16">
        <f t="shared" si="16"/>
        <v>-0.17365375981567543</v>
      </c>
      <c r="U9" s="16">
        <f t="shared" si="16"/>
        <v>-8.722889655445859E-2</v>
      </c>
      <c r="V9" s="16">
        <f t="shared" si="16"/>
        <v>-0.36668738346799462</v>
      </c>
      <c r="W9" s="16">
        <f t="shared" si="16"/>
        <v>0.59084194977843485</v>
      </c>
      <c r="X9" s="16">
        <f t="shared" si="16"/>
        <v>2.3708044752264268</v>
      </c>
      <c r="Y9" s="16">
        <f t="shared" si="16"/>
        <v>1.4377880184331817</v>
      </c>
      <c r="Z9" s="16">
        <f t="shared" si="16"/>
        <v>2.0772381509654791</v>
      </c>
      <c r="AA9" s="16"/>
      <c r="AB9" s="17"/>
      <c r="AE9" s="15" t="s">
        <v>76</v>
      </c>
      <c r="AF9" s="16">
        <f t="shared" ref="AF9:AN9" si="17">AF8/AF5*100</f>
        <v>0.37211412125383164</v>
      </c>
      <c r="AG9" s="16">
        <f t="shared" si="17"/>
        <v>-0.15326542694192774</v>
      </c>
      <c r="AH9" s="16">
        <f t="shared" si="17"/>
        <v>-0.17056158036760405</v>
      </c>
      <c r="AI9" s="16">
        <f t="shared" si="17"/>
        <v>-6.1589745624828114E-2</v>
      </c>
      <c r="AJ9" s="16">
        <f t="shared" si="17"/>
        <v>0.38051275653420574</v>
      </c>
      <c r="AK9" s="16">
        <f t="shared" si="17"/>
        <v>-5.2129221732745892</v>
      </c>
      <c r="AL9" s="16">
        <f t="shared" si="17"/>
        <v>7.4811345303148578</v>
      </c>
      <c r="AM9" s="16">
        <f t="shared" si="17"/>
        <v>4.2401114543578151E-2</v>
      </c>
      <c r="AN9" s="16">
        <f t="shared" si="17"/>
        <v>2.5938664373746088</v>
      </c>
      <c r="AO9" s="16"/>
      <c r="AP9" s="17"/>
      <c r="AS9" s="15" t="s">
        <v>76</v>
      </c>
      <c r="AT9" s="16">
        <f t="shared" ref="AT9:BB9" si="18">AT8/AT5*100</f>
        <v>1.3455910571891965</v>
      </c>
      <c r="AU9" s="16">
        <f t="shared" si="18"/>
        <v>-0.51192652566872809</v>
      </c>
      <c r="AV9" s="16">
        <f t="shared" si="18"/>
        <v>-0.40522503252241654</v>
      </c>
      <c r="AW9" s="16">
        <f t="shared" si="18"/>
        <v>-0.12452964281409015</v>
      </c>
      <c r="AX9" s="16">
        <f t="shared" si="18"/>
        <v>-3.8939321548017261</v>
      </c>
      <c r="AY9" s="16">
        <f t="shared" si="18"/>
        <v>-5.9037900874635607</v>
      </c>
      <c r="AZ9" s="16">
        <f t="shared" si="18"/>
        <v>10.633453863666798</v>
      </c>
      <c r="BA9" s="16">
        <f t="shared" si="18"/>
        <v>2.5392686409635585</v>
      </c>
      <c r="BB9" s="16">
        <f t="shared" si="18"/>
        <v>6.485200059497247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65.300000000000182</v>
      </c>
      <c r="D10" s="18">
        <f t="shared" si="19"/>
        <v>26.369999999998981</v>
      </c>
      <c r="E10" s="18">
        <f t="shared" si="19"/>
        <v>5.2000000000002728</v>
      </c>
      <c r="F10" s="18">
        <f t="shared" si="19"/>
        <v>250.83000000000084</v>
      </c>
      <c r="G10" s="18">
        <f t="shared" si="19"/>
        <v>9.460000000000008</v>
      </c>
      <c r="H10" s="18">
        <f t="shared" si="19"/>
        <v>0.97999999999999865</v>
      </c>
      <c r="I10" s="18">
        <f t="shared" si="19"/>
        <v>1.0300000000000011</v>
      </c>
      <c r="J10" s="18">
        <f t="shared" si="19"/>
        <v>4.1999999999999886</v>
      </c>
      <c r="K10" s="18">
        <f t="shared" si="19"/>
        <v>1.1299999999999955</v>
      </c>
      <c r="L10" s="18"/>
      <c r="M10" s="18">
        <f>M6+M7</f>
        <v>364.58000000000175</v>
      </c>
      <c r="Q10" s="11" t="s">
        <v>77</v>
      </c>
      <c r="R10" s="18">
        <f t="shared" ref="R10:Z10" si="20">R6+R7</f>
        <v>59.529999999999745</v>
      </c>
      <c r="S10" s="18">
        <f t="shared" si="20"/>
        <v>30.31000000000131</v>
      </c>
      <c r="T10" s="18">
        <f t="shared" si="20"/>
        <v>7.830000000000382</v>
      </c>
      <c r="U10" s="18">
        <f t="shared" si="20"/>
        <v>236.86000000000058</v>
      </c>
      <c r="V10" s="18">
        <f t="shared" si="20"/>
        <v>8.1300000000000239</v>
      </c>
      <c r="W10" s="18">
        <f t="shared" si="20"/>
        <v>8.0000000000000071E-2</v>
      </c>
      <c r="X10" s="18">
        <f t="shared" si="20"/>
        <v>2.4000000000000057</v>
      </c>
      <c r="Y10" s="18">
        <f t="shared" si="20"/>
        <v>4.960000000000008</v>
      </c>
      <c r="Z10" s="18">
        <f t="shared" si="20"/>
        <v>1.4200000000000017</v>
      </c>
      <c r="AA10" s="18"/>
      <c r="AB10" s="18">
        <f>AB6+AB7</f>
        <v>351.7200000000048</v>
      </c>
      <c r="AE10" s="11" t="s">
        <v>77</v>
      </c>
      <c r="AF10" s="18">
        <f t="shared" ref="AF10:AN10" si="21">AF6+AF7</f>
        <v>93.3100000000004</v>
      </c>
      <c r="AG10" s="18">
        <f t="shared" si="21"/>
        <v>28.25</v>
      </c>
      <c r="AH10" s="18">
        <f t="shared" si="21"/>
        <v>6.0300000000002001</v>
      </c>
      <c r="AI10" s="18">
        <f t="shared" si="21"/>
        <v>242.09999999999945</v>
      </c>
      <c r="AJ10" s="18">
        <f t="shared" si="21"/>
        <v>8.710000000000008</v>
      </c>
      <c r="AK10" s="18">
        <f t="shared" si="21"/>
        <v>0.84999999999999964</v>
      </c>
      <c r="AL10" s="18">
        <f t="shared" si="21"/>
        <v>5.8300000000000125</v>
      </c>
      <c r="AM10" s="18">
        <f t="shared" si="21"/>
        <v>2.8899999999999864</v>
      </c>
      <c r="AN10" s="18">
        <f t="shared" si="21"/>
        <v>1.8100000000000023</v>
      </c>
      <c r="AO10" s="18"/>
      <c r="AP10" s="18">
        <f>AP6+AP7</f>
        <v>389.78000000000611</v>
      </c>
      <c r="AS10" s="11" t="s">
        <v>77</v>
      </c>
      <c r="AT10" s="18">
        <f t="shared" ref="AT10:BB10" si="22">AT6+AT7</f>
        <v>178.99999999999909</v>
      </c>
      <c r="AU10" s="18">
        <f t="shared" si="22"/>
        <v>83.770000000000437</v>
      </c>
      <c r="AV10" s="18">
        <f t="shared" si="22"/>
        <v>18.240000000000236</v>
      </c>
      <c r="AW10" s="18">
        <f t="shared" si="22"/>
        <v>688.72999999999956</v>
      </c>
      <c r="AX10" s="18">
        <f t="shared" si="22"/>
        <v>24.619999999999976</v>
      </c>
      <c r="AY10" s="18">
        <f t="shared" si="22"/>
        <v>1.7099999999999991</v>
      </c>
      <c r="AZ10" s="18">
        <f t="shared" si="22"/>
        <v>9.2400000000000091</v>
      </c>
      <c r="BA10" s="18">
        <f t="shared" si="22"/>
        <v>10.169999999999987</v>
      </c>
      <c r="BB10" s="18">
        <f t="shared" si="22"/>
        <v>4.3599999999999994</v>
      </c>
      <c r="BC10" s="18"/>
      <c r="BD10" s="18">
        <f>BD6+BD7</f>
        <v>1020.119999999999</v>
      </c>
    </row>
    <row r="11" spans="1:56" ht="28.8" x14ac:dyDescent="0.3">
      <c r="B11" s="11" t="s">
        <v>78</v>
      </c>
      <c r="C11" s="19">
        <f t="shared" ref="C11:K11" si="23">C10/C5*100</f>
        <v>1.0313039440663727</v>
      </c>
      <c r="D11" s="19">
        <f t="shared" si="23"/>
        <v>0.18809394568599355</v>
      </c>
      <c r="E11" s="19">
        <f t="shared" si="23"/>
        <v>0.1467388697156447</v>
      </c>
      <c r="F11" s="19">
        <f t="shared" si="23"/>
        <v>3.979079020007247</v>
      </c>
      <c r="G11" s="19">
        <f t="shared" si="23"/>
        <v>5.6497849976110892</v>
      </c>
      <c r="H11" s="19">
        <f t="shared" si="23"/>
        <v>7.1428571428571326</v>
      </c>
      <c r="I11" s="19">
        <f t="shared" si="23"/>
        <v>1.3794027052363749</v>
      </c>
      <c r="J11" s="19">
        <f t="shared" si="23"/>
        <v>2.6075619295958212</v>
      </c>
      <c r="K11" s="19">
        <f t="shared" si="23"/>
        <v>1.6807972631265735</v>
      </c>
      <c r="L11" s="19"/>
      <c r="M11" s="19">
        <f>M10/M5*100</f>
        <v>1.1882064529081426</v>
      </c>
      <c r="Q11" s="11" t="s">
        <v>78</v>
      </c>
      <c r="R11" s="19">
        <f t="shared" ref="R11:Z11" si="24">R10/R5*100</f>
        <v>0.93616378856190807</v>
      </c>
      <c r="S11" s="19">
        <f t="shared" si="24"/>
        <v>0.21655135360672179</v>
      </c>
      <c r="T11" s="19">
        <f t="shared" si="24"/>
        <v>0.22109088444825772</v>
      </c>
      <c r="U11" s="19">
        <f t="shared" si="24"/>
        <v>3.7565520796162022</v>
      </c>
      <c r="V11" s="19">
        <f t="shared" si="24"/>
        <v>5.0528278433809959</v>
      </c>
      <c r="W11" s="19">
        <f t="shared" si="24"/>
        <v>0.59084194977843485</v>
      </c>
      <c r="X11" s="19">
        <f t="shared" si="24"/>
        <v>3.1965903036760861</v>
      </c>
      <c r="Y11" s="19">
        <f t="shared" si="24"/>
        <v>3.0476190476190523</v>
      </c>
      <c r="Z11" s="19">
        <f t="shared" si="24"/>
        <v>2.0772381509654791</v>
      </c>
      <c r="AA11" s="19"/>
      <c r="AB11" s="19">
        <f>AB10/AB5*100</f>
        <v>1.1462942937540608</v>
      </c>
      <c r="AE11" s="11" t="s">
        <v>78</v>
      </c>
      <c r="AF11" s="19">
        <f t="shared" ref="AF11:AN11" si="25">AF10/AF5*100</f>
        <v>1.4595194894575549</v>
      </c>
      <c r="AG11" s="19">
        <f t="shared" si="25"/>
        <v>0.20223018734747727</v>
      </c>
      <c r="AH11" s="19">
        <f t="shared" si="25"/>
        <v>0.17056158036760405</v>
      </c>
      <c r="AI11" s="19">
        <f t="shared" si="25"/>
        <v>3.8430096432398022</v>
      </c>
      <c r="AJ11" s="19">
        <f t="shared" si="25"/>
        <v>5.4332231301852714</v>
      </c>
      <c r="AK11" s="19">
        <f t="shared" si="25"/>
        <v>6.2408223201174717</v>
      </c>
      <c r="AL11" s="19">
        <f t="shared" si="25"/>
        <v>7.5852198803018638</v>
      </c>
      <c r="AM11" s="19">
        <f t="shared" si="25"/>
        <v>1.7505603004421748</v>
      </c>
      <c r="AN11" s="19">
        <f t="shared" si="25"/>
        <v>2.5938664373746088</v>
      </c>
      <c r="AO11" s="19"/>
      <c r="AP11" s="19">
        <f>AP10/AP5*100</f>
        <v>1.2703360338321927</v>
      </c>
      <c r="AS11" s="11" t="s">
        <v>78</v>
      </c>
      <c r="AT11" s="19">
        <f t="shared" ref="AT11:BB11" si="26">AT10/AT5*100</f>
        <v>2.8270046858787024</v>
      </c>
      <c r="AU11" s="19">
        <f t="shared" si="26"/>
        <v>0.59752104020160668</v>
      </c>
      <c r="AV11" s="19">
        <f t="shared" si="26"/>
        <v>0.51471480454101037</v>
      </c>
      <c r="AW11" s="19">
        <f t="shared" si="26"/>
        <v>10.925770814693539</v>
      </c>
      <c r="AX11" s="19">
        <f t="shared" si="26"/>
        <v>14.703774486383168</v>
      </c>
      <c r="AY11" s="19">
        <f t="shared" si="26"/>
        <v>12.463556851311946</v>
      </c>
      <c r="AZ11" s="19">
        <f t="shared" si="26"/>
        <v>12.374447569304953</v>
      </c>
      <c r="BA11" s="19">
        <f t="shared" si="26"/>
        <v>6.3140249580927472</v>
      </c>
      <c r="BB11" s="19">
        <f t="shared" si="26"/>
        <v>6.485200059497247</v>
      </c>
      <c r="BC11" s="19"/>
      <c r="BD11" s="19">
        <f>BD10/BD5*100</f>
        <v>3.324683654453473</v>
      </c>
    </row>
    <row r="12" spans="1:56" x14ac:dyDescent="0.3">
      <c r="B12" s="11" t="s">
        <v>79</v>
      </c>
      <c r="C12" s="12">
        <f>'00-06'!B4</f>
        <v>6312.71</v>
      </c>
      <c r="D12" s="12">
        <f>'00-06'!C4</f>
        <v>13994.95</v>
      </c>
      <c r="E12" s="12">
        <f>'00-06'!D4</f>
        <v>3540.02</v>
      </c>
      <c r="F12" s="12">
        <f>'00-06'!E4</f>
        <v>6179.07</v>
      </c>
      <c r="G12" s="12">
        <f>'00-06'!F4</f>
        <v>159.44</v>
      </c>
      <c r="H12" s="12">
        <f>'00-06'!G4</f>
        <v>13.14</v>
      </c>
      <c r="I12" s="12">
        <f>'00-06'!H4</f>
        <v>74.36</v>
      </c>
      <c r="J12" s="12">
        <f>'00-06'!I4</f>
        <v>159.81</v>
      </c>
      <c r="K12" s="12">
        <f>'00-06'!J4</f>
        <v>67.23</v>
      </c>
      <c r="L12" s="12">
        <f>'00-06'!K4</f>
        <v>0.2</v>
      </c>
      <c r="M12" s="20">
        <f>SUM(C12:L12)</f>
        <v>30500.93</v>
      </c>
      <c r="Q12" s="11" t="s">
        <v>79</v>
      </c>
      <c r="R12" s="12">
        <f>'06-12'!B4</f>
        <v>6346.3</v>
      </c>
      <c r="S12" s="12">
        <f>'06-12'!C4</f>
        <v>13967.8</v>
      </c>
      <c r="T12" s="12">
        <f>'06-12'!D4</f>
        <v>3534.54</v>
      </c>
      <c r="U12" s="12">
        <f>'06-12'!E4</f>
        <v>6184.07</v>
      </c>
      <c r="V12" s="12">
        <f>'06-12'!F4</f>
        <v>156.54</v>
      </c>
      <c r="W12" s="12">
        <f>'06-12'!G4</f>
        <v>13.54</v>
      </c>
      <c r="X12" s="12">
        <f>'06-12'!H4</f>
        <v>74.77</v>
      </c>
      <c r="Y12" s="12">
        <f>'06-12'!I4</f>
        <v>161.44</v>
      </c>
      <c r="Z12" s="12">
        <f>'06-12'!J4</f>
        <v>68.36</v>
      </c>
      <c r="AA12" s="12">
        <f>'06-12'!K4</f>
        <v>0</v>
      </c>
      <c r="AB12" s="20">
        <f>SUM(R12:AA12)</f>
        <v>30507.360000000001</v>
      </c>
      <c r="AE12" s="11" t="s">
        <v>79</v>
      </c>
      <c r="AF12" s="12">
        <f>'12-18'!B4</f>
        <v>6358.44</v>
      </c>
      <c r="AG12" s="12">
        <f>'12-18'!C4</f>
        <v>13944.4</v>
      </c>
      <c r="AH12" s="12">
        <f>'12-18'!D4</f>
        <v>3529.35</v>
      </c>
      <c r="AI12" s="12">
        <f>'12-18'!E4</f>
        <v>6176.76</v>
      </c>
      <c r="AJ12" s="12">
        <f>'12-18'!F4</f>
        <v>156.26</v>
      </c>
      <c r="AK12" s="12">
        <f>'12-18'!G4</f>
        <v>12.84</v>
      </c>
      <c r="AL12" s="12">
        <f>'12-18'!H4</f>
        <v>76.819999999999993</v>
      </c>
      <c r="AM12" s="12">
        <f>'12-18'!I4</f>
        <v>163.68</v>
      </c>
      <c r="AN12" s="12">
        <f>'12-18'!J4</f>
        <v>69.78</v>
      </c>
      <c r="AO12" s="12">
        <f>'12-18'!K4</f>
        <v>0</v>
      </c>
      <c r="AP12" s="20">
        <f>SUM(AF12:AO12)</f>
        <v>30488.329999999994</v>
      </c>
      <c r="AS12" s="11" t="s">
        <v>79</v>
      </c>
      <c r="AT12" s="12">
        <f>'00-18'!B4</f>
        <v>6284.89</v>
      </c>
      <c r="AU12" s="12">
        <f>'00-18'!C4</f>
        <v>13941.82</v>
      </c>
      <c r="AV12" s="12">
        <f>'00-18'!D4</f>
        <v>3527.41</v>
      </c>
      <c r="AW12" s="12">
        <f>'00-18'!E4</f>
        <v>5955.43</v>
      </c>
      <c r="AX12" s="12">
        <f>'00-18'!F4</f>
        <v>151.87</v>
      </c>
      <c r="AY12" s="12">
        <f>'00-18'!G4</f>
        <v>12.46</v>
      </c>
      <c r="AZ12" s="12">
        <f>'00-18'!H4</f>
        <v>74.02</v>
      </c>
      <c r="BA12" s="12">
        <f>'00-18'!I4</f>
        <v>158.03</v>
      </c>
      <c r="BB12" s="12">
        <f>'00-18'!J4</f>
        <v>67.23</v>
      </c>
      <c r="BC12" s="12">
        <f>'00-18'!K4</f>
        <v>0</v>
      </c>
      <c r="BD12" s="12">
        <f>SUM(AT12:BC12)</f>
        <v>30173.159999999996</v>
      </c>
    </row>
    <row r="13" spans="1:56" x14ac:dyDescent="0.3">
      <c r="B13" s="11" t="s">
        <v>80</v>
      </c>
      <c r="C13" s="19">
        <f t="shared" ref="C13:K13" si="27">C12/C5*100</f>
        <v>99.698663411136508</v>
      </c>
      <c r="D13" s="19">
        <f t="shared" si="27"/>
        <v>99.824245930159165</v>
      </c>
      <c r="E13" s="19">
        <f t="shared" si="27"/>
        <v>99.895871840528699</v>
      </c>
      <c r="F13" s="19">
        <f t="shared" si="27"/>
        <v>98.022596181302461</v>
      </c>
      <c r="G13" s="19">
        <f t="shared" si="27"/>
        <v>95.22216913521261</v>
      </c>
      <c r="H13" s="19">
        <f t="shared" si="27"/>
        <v>95.772594752186592</v>
      </c>
      <c r="I13" s="19">
        <f t="shared" si="27"/>
        <v>99.584839962501675</v>
      </c>
      <c r="J13" s="19">
        <f t="shared" si="27"/>
        <v>99.217731421121258</v>
      </c>
      <c r="K13" s="19">
        <f t="shared" si="27"/>
        <v>100</v>
      </c>
      <c r="L13" s="19"/>
      <c r="M13" s="19">
        <f>M12/M5*100</f>
        <v>99.405896773545948</v>
      </c>
      <c r="Q13" s="11" t="s">
        <v>80</v>
      </c>
      <c r="R13" s="19">
        <f t="shared" ref="R13:Z13" si="28">R12/R5*100</f>
        <v>99.801381678993167</v>
      </c>
      <c r="S13" s="19">
        <f t="shared" si="28"/>
        <v>99.793665354927015</v>
      </c>
      <c r="T13" s="19">
        <f t="shared" si="28"/>
        <v>99.802627677868045</v>
      </c>
      <c r="U13" s="19">
        <f t="shared" si="28"/>
        <v>98.078109511914676</v>
      </c>
      <c r="V13" s="19">
        <f t="shared" si="28"/>
        <v>97.290242386575514</v>
      </c>
      <c r="W13" s="19">
        <f t="shared" si="28"/>
        <v>100</v>
      </c>
      <c r="X13" s="19">
        <f t="shared" si="28"/>
        <v>99.587107085775173</v>
      </c>
      <c r="Y13" s="19">
        <f t="shared" si="28"/>
        <v>99.195084485407065</v>
      </c>
      <c r="Z13" s="19">
        <f t="shared" si="28"/>
        <v>100</v>
      </c>
      <c r="AA13" s="19"/>
      <c r="AB13" s="19">
        <f>AB12/AB5*100</f>
        <v>99.426852853122966</v>
      </c>
      <c r="AE13" s="11" t="s">
        <v>80</v>
      </c>
      <c r="AF13" s="19">
        <f t="shared" ref="AF13:AN13" si="29">AF12/AF5*100</f>
        <v>99.456297315898141</v>
      </c>
      <c r="AG13" s="19">
        <f t="shared" si="29"/>
        <v>99.822252192855302</v>
      </c>
      <c r="AH13" s="19">
        <f t="shared" si="29"/>
        <v>99.829438419632396</v>
      </c>
      <c r="AI13" s="19">
        <f t="shared" si="29"/>
        <v>98.047700305567687</v>
      </c>
      <c r="AJ13" s="19">
        <f t="shared" si="29"/>
        <v>97.47364481317446</v>
      </c>
      <c r="AK13" s="19">
        <f t="shared" si="29"/>
        <v>94.273127753303967</v>
      </c>
      <c r="AL13" s="19">
        <f t="shared" si="29"/>
        <v>99.947957325006499</v>
      </c>
      <c r="AM13" s="19">
        <f t="shared" si="29"/>
        <v>99.14592040705071</v>
      </c>
      <c r="AN13" s="19">
        <f t="shared" si="29"/>
        <v>100</v>
      </c>
      <c r="AO13" s="19"/>
      <c r="AP13" s="19">
        <f>AP12/AP5*100</f>
        <v>99.364831983083889</v>
      </c>
      <c r="AS13" s="11" t="s">
        <v>80</v>
      </c>
      <c r="AT13" s="19">
        <f t="shared" ref="AT13:BB13" si="30">AT12/AT5*100</f>
        <v>99.259293185655253</v>
      </c>
      <c r="AU13" s="19">
        <f t="shared" si="30"/>
        <v>99.445276217064844</v>
      </c>
      <c r="AV13" s="19">
        <f t="shared" si="30"/>
        <v>99.540030081468288</v>
      </c>
      <c r="AW13" s="19">
        <f t="shared" si="30"/>
        <v>94.474849771246184</v>
      </c>
      <c r="AX13" s="19">
        <f t="shared" si="30"/>
        <v>90.701146679407557</v>
      </c>
      <c r="AY13" s="19">
        <f t="shared" si="30"/>
        <v>90.816326530612244</v>
      </c>
      <c r="AZ13" s="19">
        <f t="shared" si="30"/>
        <v>99.129503147180912</v>
      </c>
      <c r="BA13" s="19">
        <f t="shared" si="30"/>
        <v>98.112621841435413</v>
      </c>
      <c r="BB13" s="19">
        <f t="shared" si="30"/>
        <v>100</v>
      </c>
      <c r="BC13" s="19"/>
      <c r="BD13" s="19">
        <f>BD12/BD5*100</f>
        <v>98.33765817277326</v>
      </c>
    </row>
    <row r="14" spans="1:56" ht="16.2" thickBot="1" x14ac:dyDescent="0.35">
      <c r="B14" s="9" t="s">
        <v>82</v>
      </c>
      <c r="C14" s="9">
        <f>'06'!B4</f>
        <v>6358.93</v>
      </c>
      <c r="D14" s="9">
        <f>'06'!C4</f>
        <v>13996.68</v>
      </c>
      <c r="E14" s="9">
        <f>'06'!D4</f>
        <v>3541.53</v>
      </c>
      <c r="F14" s="9">
        <f>'06'!E4</f>
        <v>6305.25</v>
      </c>
      <c r="G14" s="9">
        <f>'06'!F4</f>
        <v>160.9</v>
      </c>
      <c r="H14" s="9">
        <f>'06'!G4</f>
        <v>13.54</v>
      </c>
      <c r="I14" s="9">
        <f>'06'!H4</f>
        <v>75.08</v>
      </c>
      <c r="J14" s="9">
        <f>'06'!I4</f>
        <v>162.75</v>
      </c>
      <c r="K14" s="9">
        <f>'06'!J4</f>
        <v>68.36</v>
      </c>
      <c r="L14" s="9">
        <f>'06'!K4</f>
        <v>0.2</v>
      </c>
      <c r="M14" s="9">
        <f>SUM(C14:L14)</f>
        <v>30683.220000000005</v>
      </c>
      <c r="Q14" s="9" t="s">
        <v>83</v>
      </c>
      <c r="R14" s="9">
        <f>'12'!B4</f>
        <v>6393.2</v>
      </c>
      <c r="S14" s="9">
        <f>'12'!C4</f>
        <v>13969.23</v>
      </c>
      <c r="T14" s="9">
        <f>'12'!D4</f>
        <v>3535.38</v>
      </c>
      <c r="U14" s="9">
        <f>'12'!E4</f>
        <v>6299.75</v>
      </c>
      <c r="V14" s="9">
        <f>'12'!F4</f>
        <v>160.31</v>
      </c>
      <c r="W14" s="9">
        <f>'12'!G4</f>
        <v>13.62</v>
      </c>
      <c r="X14" s="9">
        <f>'12'!H4</f>
        <v>76.86</v>
      </c>
      <c r="Y14" s="9">
        <f>'12'!I4</f>
        <v>165.09</v>
      </c>
      <c r="Z14" s="9">
        <f>'12'!J4</f>
        <v>69.78</v>
      </c>
      <c r="AA14" s="9">
        <f>'12'!K4</f>
        <v>0</v>
      </c>
      <c r="AB14" s="10">
        <f>SUM(R14:AA14)</f>
        <v>30683.22</v>
      </c>
      <c r="AE14" s="9" t="s">
        <v>81</v>
      </c>
      <c r="AF14" s="9">
        <f>SUM('18'!B4)</f>
        <v>6416.99</v>
      </c>
      <c r="AG14" s="9">
        <f>SUM('18'!C4)</f>
        <v>13947.82</v>
      </c>
      <c r="AH14" s="9">
        <f>SUM('18'!D4)</f>
        <v>3529.35</v>
      </c>
      <c r="AI14" s="9">
        <f>SUM('18'!E4)</f>
        <v>6295.87</v>
      </c>
      <c r="AJ14" s="9">
        <f>SUM('18'!F4)</f>
        <v>160.91999999999999</v>
      </c>
      <c r="AK14" s="9">
        <f>SUM('18'!G4)</f>
        <v>12.91</v>
      </c>
      <c r="AL14" s="9">
        <f>SUM('18'!H4)</f>
        <v>82.61</v>
      </c>
      <c r="AM14" s="9">
        <f>SUM('18'!I4)</f>
        <v>165.16</v>
      </c>
      <c r="AN14" s="9">
        <f>SUM('18'!J4)</f>
        <v>71.59</v>
      </c>
      <c r="AO14" s="9">
        <f>SUM('18'!K4)</f>
        <v>0</v>
      </c>
      <c r="AP14" s="10">
        <f>SUM(AF14:AO14)</f>
        <v>30683.219999999994</v>
      </c>
      <c r="AS14" s="9" t="s">
        <v>81</v>
      </c>
      <c r="AT14" s="9">
        <f>AF14</f>
        <v>6416.99</v>
      </c>
      <c r="AU14" s="9">
        <f t="shared" ref="AU14:BC14" si="31">AG14</f>
        <v>13947.82</v>
      </c>
      <c r="AV14" s="9">
        <f t="shared" si="31"/>
        <v>3529.35</v>
      </c>
      <c r="AW14" s="9">
        <f t="shared" si="31"/>
        <v>6295.87</v>
      </c>
      <c r="AX14" s="9">
        <f t="shared" si="31"/>
        <v>160.91999999999999</v>
      </c>
      <c r="AY14" s="9">
        <f t="shared" si="31"/>
        <v>12.91</v>
      </c>
      <c r="AZ14" s="9">
        <f t="shared" si="31"/>
        <v>82.61</v>
      </c>
      <c r="BA14" s="9">
        <f t="shared" si="31"/>
        <v>165.16</v>
      </c>
      <c r="BB14" s="9">
        <f t="shared" si="31"/>
        <v>71.59</v>
      </c>
      <c r="BC14" s="9">
        <f t="shared" si="31"/>
        <v>0</v>
      </c>
      <c r="BD14" s="10">
        <f>SUM(AT14:BC14)</f>
        <v>30683.219999999994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1F66-8CFC-4A10-95F2-97E5AA0D5AA8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14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00'!B6</f>
        <v>5227.32</v>
      </c>
      <c r="D5" s="9">
        <f>'tieri 00'!C6</f>
        <v>53270.65</v>
      </c>
      <c r="E5" s="9">
        <f>'tieri 00'!D6</f>
        <v>8239.08</v>
      </c>
      <c r="F5" s="9">
        <f>'tieri 00'!E6</f>
        <v>42386.35</v>
      </c>
      <c r="G5" s="9">
        <f>'tieri 00'!F6</f>
        <v>235.29</v>
      </c>
      <c r="H5" s="9">
        <f>'tieri 00'!G6</f>
        <v>528.28</v>
      </c>
      <c r="I5" s="9">
        <f>'tieri 00'!H6</f>
        <v>95.75</v>
      </c>
      <c r="J5" s="9">
        <f>'tieri 00'!I6</f>
        <v>975.63</v>
      </c>
      <c r="K5" s="9">
        <f>'tieri 00'!J6</f>
        <v>23.66</v>
      </c>
      <c r="L5" s="9">
        <f>'tieri 00'!K6</f>
        <v>13.11</v>
      </c>
      <c r="M5" s="9">
        <f>SUM(C5:L5)</f>
        <v>110995.12</v>
      </c>
      <c r="Q5" s="9" t="s">
        <v>82</v>
      </c>
      <c r="R5" s="9">
        <f>C14</f>
        <v>5268.89</v>
      </c>
      <c r="S5" s="9">
        <f t="shared" ref="S5:AA5" si="0">D14</f>
        <v>53253.78</v>
      </c>
      <c r="T5" s="9">
        <f t="shared" si="0"/>
        <v>8219.14</v>
      </c>
      <c r="U5" s="9">
        <f t="shared" si="0"/>
        <v>42393.09</v>
      </c>
      <c r="V5" s="9">
        <f t="shared" si="0"/>
        <v>231.12</v>
      </c>
      <c r="W5" s="9">
        <f t="shared" si="0"/>
        <v>528.30999999999995</v>
      </c>
      <c r="X5" s="9">
        <f t="shared" si="0"/>
        <v>97.4</v>
      </c>
      <c r="Y5" s="9">
        <f t="shared" si="0"/>
        <v>975.45</v>
      </c>
      <c r="Z5" s="9">
        <f t="shared" si="0"/>
        <v>23.66</v>
      </c>
      <c r="AA5" s="9">
        <f t="shared" si="0"/>
        <v>4.28</v>
      </c>
      <c r="AB5" s="10">
        <f>SUM(R5:AA5)</f>
        <v>110995.11999999998</v>
      </c>
      <c r="AE5" s="9" t="s">
        <v>83</v>
      </c>
      <c r="AF5" s="9">
        <f>R14</f>
        <v>5311.65</v>
      </c>
      <c r="AG5" s="9">
        <f t="shared" ref="AG5:AO5" si="1">S14</f>
        <v>53257.61</v>
      </c>
      <c r="AH5" s="9">
        <f t="shared" si="1"/>
        <v>8173.09</v>
      </c>
      <c r="AI5" s="9">
        <f t="shared" si="1"/>
        <v>42389.75</v>
      </c>
      <c r="AJ5" s="9">
        <f t="shared" si="1"/>
        <v>231.13</v>
      </c>
      <c r="AK5" s="9">
        <f t="shared" si="1"/>
        <v>528.79999999999995</v>
      </c>
      <c r="AL5" s="9">
        <f t="shared" si="1"/>
        <v>97.4</v>
      </c>
      <c r="AM5" s="9">
        <f t="shared" si="1"/>
        <v>976.93</v>
      </c>
      <c r="AN5" s="9">
        <f t="shared" si="1"/>
        <v>23.66</v>
      </c>
      <c r="AO5" s="9">
        <f t="shared" si="1"/>
        <v>5.0999999999999996</v>
      </c>
      <c r="AP5" s="10">
        <f>SUM(AF5:AO5)</f>
        <v>110995.12000000001</v>
      </c>
      <c r="AS5" s="9" t="s">
        <v>72</v>
      </c>
      <c r="AT5" s="9">
        <f>C5</f>
        <v>5227.32</v>
      </c>
      <c r="AU5" s="9">
        <f t="shared" ref="AU5:BC5" si="2">D5</f>
        <v>53270.65</v>
      </c>
      <c r="AV5" s="9">
        <f t="shared" si="2"/>
        <v>8239.08</v>
      </c>
      <c r="AW5" s="9">
        <f t="shared" si="2"/>
        <v>42386.35</v>
      </c>
      <c r="AX5" s="9">
        <f t="shared" si="2"/>
        <v>235.29</v>
      </c>
      <c r="AY5" s="9">
        <f t="shared" si="2"/>
        <v>528.28</v>
      </c>
      <c r="AZ5" s="9">
        <f t="shared" si="2"/>
        <v>95.75</v>
      </c>
      <c r="BA5" s="9">
        <f t="shared" si="2"/>
        <v>975.63</v>
      </c>
      <c r="BB5" s="9">
        <f t="shared" si="2"/>
        <v>23.66</v>
      </c>
      <c r="BC5" s="9">
        <f t="shared" si="2"/>
        <v>13.11</v>
      </c>
      <c r="BD5" s="10">
        <f>SUM(AT5:BC5)</f>
        <v>110995.12</v>
      </c>
    </row>
    <row r="6" spans="1:56" ht="28.8" x14ac:dyDescent="0.3">
      <c r="B6" s="11" t="s">
        <v>73</v>
      </c>
      <c r="C6" s="12">
        <f t="shared" ref="C6:K6" si="3">C5-C12</f>
        <v>3.8899999999994179</v>
      </c>
      <c r="D6" s="12">
        <f t="shared" si="3"/>
        <v>66.029999999998836</v>
      </c>
      <c r="E6" s="12">
        <f t="shared" si="3"/>
        <v>20.6200000000008</v>
      </c>
      <c r="F6" s="12">
        <f t="shared" si="3"/>
        <v>466.75</v>
      </c>
      <c r="G6" s="12">
        <f t="shared" si="3"/>
        <v>4.4000000000000057</v>
      </c>
      <c r="H6" s="12">
        <f t="shared" si="3"/>
        <v>0.29999999999995453</v>
      </c>
      <c r="I6" s="12">
        <f t="shared" si="3"/>
        <v>0</v>
      </c>
      <c r="J6" s="12">
        <f t="shared" si="3"/>
        <v>0.17999999999994998</v>
      </c>
      <c r="K6" s="12">
        <f t="shared" si="3"/>
        <v>0</v>
      </c>
      <c r="L6" s="12"/>
      <c r="M6" s="12">
        <f>M5-M12</f>
        <v>574.83999999998196</v>
      </c>
      <c r="Q6" s="11" t="s">
        <v>73</v>
      </c>
      <c r="R6" s="12">
        <f t="shared" ref="R6:Z6" si="4">R5-R12</f>
        <v>11.329999999999927</v>
      </c>
      <c r="S6" s="12">
        <f t="shared" si="4"/>
        <v>162</v>
      </c>
      <c r="T6" s="12">
        <f t="shared" si="4"/>
        <v>51.1299999999992</v>
      </c>
      <c r="U6" s="12">
        <f t="shared" si="4"/>
        <v>264.88999999999942</v>
      </c>
      <c r="V6" s="12">
        <f t="shared" si="4"/>
        <v>0</v>
      </c>
      <c r="W6" s="12">
        <f t="shared" si="4"/>
        <v>5.999999999994543E-2</v>
      </c>
      <c r="X6" s="12">
        <f t="shared" si="4"/>
        <v>0</v>
      </c>
      <c r="Y6" s="12">
        <f t="shared" si="4"/>
        <v>2.1000000000000227</v>
      </c>
      <c r="Z6" s="12">
        <f t="shared" si="4"/>
        <v>0</v>
      </c>
      <c r="AA6" s="12"/>
      <c r="AB6" s="12">
        <f>AB5-AB12</f>
        <v>491.50999999999476</v>
      </c>
      <c r="AE6" s="11" t="s">
        <v>73</v>
      </c>
      <c r="AF6" s="12">
        <f t="shared" ref="AF6:AN6" si="5">AF5-AF12</f>
        <v>9.569999999999709</v>
      </c>
      <c r="AG6" s="12">
        <f t="shared" si="5"/>
        <v>277.63999999999942</v>
      </c>
      <c r="AH6" s="12">
        <f t="shared" si="5"/>
        <v>204.5</v>
      </c>
      <c r="AI6" s="12">
        <f t="shared" si="5"/>
        <v>508.51000000000204</v>
      </c>
      <c r="AJ6" s="12">
        <f t="shared" si="5"/>
        <v>7.9999999999984084E-2</v>
      </c>
      <c r="AK6" s="12">
        <f t="shared" si="5"/>
        <v>0.64999999999997726</v>
      </c>
      <c r="AL6" s="12">
        <f t="shared" si="5"/>
        <v>4.0000000000006253E-2</v>
      </c>
      <c r="AM6" s="12">
        <f t="shared" si="5"/>
        <v>0.29999999999995453</v>
      </c>
      <c r="AN6" s="12">
        <f t="shared" si="5"/>
        <v>0.80999999999999872</v>
      </c>
      <c r="AO6" s="12"/>
      <c r="AP6" s="12">
        <f>AP5-AP12</f>
        <v>1005.8399999999965</v>
      </c>
      <c r="AS6" s="11" t="s">
        <v>73</v>
      </c>
      <c r="AT6" s="12">
        <f t="shared" ref="AT6:BB6" si="6">AT5-AT12</f>
        <v>17.840000000000146</v>
      </c>
      <c r="AU6" s="12">
        <f t="shared" si="6"/>
        <v>492.20999999999913</v>
      </c>
      <c r="AV6" s="12">
        <f t="shared" si="6"/>
        <v>274.26999999999953</v>
      </c>
      <c r="AW6" s="12">
        <f t="shared" si="6"/>
        <v>1137.6899999999951</v>
      </c>
      <c r="AX6" s="12">
        <f t="shared" si="6"/>
        <v>4.4799999999999898</v>
      </c>
      <c r="AY6" s="12">
        <f t="shared" si="6"/>
        <v>1.0099999999999909</v>
      </c>
      <c r="AZ6" s="12">
        <f t="shared" si="6"/>
        <v>4.0000000000006253E-2</v>
      </c>
      <c r="BA6" s="12">
        <f t="shared" si="6"/>
        <v>2.5800000000000409</v>
      </c>
      <c r="BB6" s="12">
        <f t="shared" si="6"/>
        <v>0.80999999999999872</v>
      </c>
      <c r="BC6" s="12"/>
      <c r="BD6" s="12">
        <f>BD5-BD12</f>
        <v>1943.6699999999837</v>
      </c>
    </row>
    <row r="7" spans="1:56" ht="28.8" x14ac:dyDescent="0.3">
      <c r="B7" s="11" t="s">
        <v>74</v>
      </c>
      <c r="C7" s="12">
        <f t="shared" ref="C7:K7" si="7">C14-C12</f>
        <v>45.460000000000036</v>
      </c>
      <c r="D7" s="12">
        <f t="shared" si="7"/>
        <v>49.159999999996217</v>
      </c>
      <c r="E7" s="12">
        <f t="shared" si="7"/>
        <v>0.68000000000029104</v>
      </c>
      <c r="F7" s="12">
        <f t="shared" si="7"/>
        <v>473.48999999999796</v>
      </c>
      <c r="G7" s="12">
        <f t="shared" si="7"/>
        <v>0.23000000000001819</v>
      </c>
      <c r="H7" s="12">
        <f t="shared" si="7"/>
        <v>0.32999999999992724</v>
      </c>
      <c r="I7" s="12">
        <f t="shared" si="7"/>
        <v>1.6500000000000057</v>
      </c>
      <c r="J7" s="12">
        <f t="shared" si="7"/>
        <v>0</v>
      </c>
      <c r="K7" s="12">
        <f t="shared" si="7"/>
        <v>0</v>
      </c>
      <c r="L7" s="12"/>
      <c r="M7" s="12">
        <f>M14-M12</f>
        <v>574.8399999999674</v>
      </c>
      <c r="Q7" s="11" t="s">
        <v>74</v>
      </c>
      <c r="R7" s="12">
        <f t="shared" ref="R7:Z7" si="8">R14-R12</f>
        <v>54.089999999999236</v>
      </c>
      <c r="S7" s="12">
        <f t="shared" si="8"/>
        <v>165.83000000000175</v>
      </c>
      <c r="T7" s="12">
        <f t="shared" si="8"/>
        <v>5.0799999999999272</v>
      </c>
      <c r="U7" s="12">
        <f t="shared" si="8"/>
        <v>261.55000000000291</v>
      </c>
      <c r="V7" s="12">
        <f t="shared" si="8"/>
        <v>9.9999999999909051E-3</v>
      </c>
      <c r="W7" s="12">
        <f t="shared" si="8"/>
        <v>0.54999999999995453</v>
      </c>
      <c r="X7" s="12">
        <f t="shared" si="8"/>
        <v>0</v>
      </c>
      <c r="Y7" s="12">
        <f t="shared" si="8"/>
        <v>3.5799999999999272</v>
      </c>
      <c r="Z7" s="12">
        <f t="shared" si="8"/>
        <v>0</v>
      </c>
      <c r="AA7" s="12"/>
      <c r="AB7" s="12">
        <f>AB14-AB12</f>
        <v>491.51000000002387</v>
      </c>
      <c r="AE7" s="11" t="s">
        <v>74</v>
      </c>
      <c r="AF7" s="12">
        <f t="shared" ref="AF7:AN7" si="9">AF14-AF12</f>
        <v>45.149999999999636</v>
      </c>
      <c r="AG7" s="12">
        <f t="shared" si="9"/>
        <v>427.44000000000233</v>
      </c>
      <c r="AH7" s="12">
        <f t="shared" si="9"/>
        <v>5.9200000000000728</v>
      </c>
      <c r="AI7" s="12">
        <f t="shared" si="9"/>
        <v>522.02999999999884</v>
      </c>
      <c r="AJ7" s="12">
        <f t="shared" si="9"/>
        <v>0</v>
      </c>
      <c r="AK7" s="12">
        <f t="shared" si="9"/>
        <v>3.9099999999999682</v>
      </c>
      <c r="AL7" s="12">
        <f t="shared" si="9"/>
        <v>0</v>
      </c>
      <c r="AM7" s="12">
        <f t="shared" si="9"/>
        <v>0.50999999999999091</v>
      </c>
      <c r="AN7" s="12">
        <f t="shared" si="9"/>
        <v>0.80999999999999872</v>
      </c>
      <c r="AO7" s="12"/>
      <c r="AP7" s="12">
        <f>AP14-AP12</f>
        <v>1005.8399999999674</v>
      </c>
      <c r="AS7" s="11" t="s">
        <v>74</v>
      </c>
      <c r="AT7" s="12">
        <f t="shared" ref="AT7:BB7" si="10">AT14-AT12</f>
        <v>137.75</v>
      </c>
      <c r="AU7" s="12">
        <f t="shared" si="10"/>
        <v>628.97000000000116</v>
      </c>
      <c r="AV7" s="12">
        <f t="shared" si="10"/>
        <v>9.6999999999998181</v>
      </c>
      <c r="AW7" s="12">
        <f t="shared" si="10"/>
        <v>1154.6099999999933</v>
      </c>
      <c r="AX7" s="12">
        <f t="shared" si="10"/>
        <v>0.24000000000000909</v>
      </c>
      <c r="AY7" s="12">
        <f t="shared" si="10"/>
        <v>4.7899999999999636</v>
      </c>
      <c r="AZ7" s="12">
        <f t="shared" si="10"/>
        <v>1.6500000000000057</v>
      </c>
      <c r="BA7" s="12">
        <f t="shared" si="10"/>
        <v>4.0900000000000318</v>
      </c>
      <c r="BB7" s="12">
        <f t="shared" si="10"/>
        <v>0.80999999999999872</v>
      </c>
      <c r="BC7" s="12"/>
      <c r="BD7" s="12">
        <f>BD14-BD12</f>
        <v>1943.6699999999691</v>
      </c>
    </row>
    <row r="8" spans="1:56" ht="28.8" x14ac:dyDescent="0.3">
      <c r="B8" s="11" t="s">
        <v>75</v>
      </c>
      <c r="C8" s="13">
        <f t="shared" ref="C8:K8" si="11">C7-C6</f>
        <v>41.570000000000618</v>
      </c>
      <c r="D8" s="13">
        <f t="shared" si="11"/>
        <v>-16.870000000002619</v>
      </c>
      <c r="E8" s="13">
        <f t="shared" si="11"/>
        <v>-19.940000000000509</v>
      </c>
      <c r="F8" s="13">
        <f t="shared" si="11"/>
        <v>6.7399999999979627</v>
      </c>
      <c r="G8" s="13">
        <f t="shared" si="11"/>
        <v>-4.1699999999999875</v>
      </c>
      <c r="H8" s="13">
        <f t="shared" si="11"/>
        <v>2.9999999999972715E-2</v>
      </c>
      <c r="I8" s="13">
        <f t="shared" si="11"/>
        <v>1.6500000000000057</v>
      </c>
      <c r="J8" s="13">
        <f t="shared" si="11"/>
        <v>-0.17999999999994998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42.759999999999309</v>
      </c>
      <c r="S8" s="13">
        <f t="shared" si="12"/>
        <v>3.8300000000017462</v>
      </c>
      <c r="T8" s="13">
        <f t="shared" si="12"/>
        <v>-46.049999999999272</v>
      </c>
      <c r="U8" s="13">
        <f t="shared" si="12"/>
        <v>-3.3399999999965075</v>
      </c>
      <c r="V8" s="13">
        <f t="shared" si="12"/>
        <v>9.9999999999909051E-3</v>
      </c>
      <c r="W8" s="13">
        <f t="shared" si="12"/>
        <v>0.49000000000000909</v>
      </c>
      <c r="X8" s="13">
        <f t="shared" si="12"/>
        <v>0</v>
      </c>
      <c r="Y8" s="13">
        <f t="shared" si="12"/>
        <v>1.4799999999999045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35.579999999999927</v>
      </c>
      <c r="AG8" s="13">
        <f t="shared" si="13"/>
        <v>149.80000000000291</v>
      </c>
      <c r="AH8" s="13">
        <f t="shared" si="13"/>
        <v>-198.57999999999993</v>
      </c>
      <c r="AI8" s="13">
        <f t="shared" si="13"/>
        <v>13.519999999996799</v>
      </c>
      <c r="AJ8" s="13">
        <f t="shared" si="13"/>
        <v>-7.9999999999984084E-2</v>
      </c>
      <c r="AK8" s="13">
        <f t="shared" si="13"/>
        <v>3.2599999999999909</v>
      </c>
      <c r="AL8" s="13">
        <f t="shared" si="13"/>
        <v>-4.0000000000006253E-2</v>
      </c>
      <c r="AM8" s="13">
        <f t="shared" si="13"/>
        <v>0.21000000000003638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119.90999999999985</v>
      </c>
      <c r="AU8" s="13">
        <f t="shared" si="14"/>
        <v>136.76000000000204</v>
      </c>
      <c r="AV8" s="13">
        <f t="shared" si="14"/>
        <v>-264.56999999999971</v>
      </c>
      <c r="AW8" s="13">
        <f t="shared" si="14"/>
        <v>16.919999999998254</v>
      </c>
      <c r="AX8" s="13">
        <f t="shared" si="14"/>
        <v>-4.2399999999999807</v>
      </c>
      <c r="AY8" s="13">
        <f t="shared" si="14"/>
        <v>3.7799999999999727</v>
      </c>
      <c r="AZ8" s="13">
        <f t="shared" si="14"/>
        <v>1.6099999999999994</v>
      </c>
      <c r="BA8" s="13">
        <f t="shared" si="14"/>
        <v>1.5099999999999909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0.79524498213234729</v>
      </c>
      <c r="D9" s="16">
        <f t="shared" si="15"/>
        <v>-3.166847034906204E-2</v>
      </c>
      <c r="E9" s="16">
        <f t="shared" si="15"/>
        <v>-0.24201731261257942</v>
      </c>
      <c r="F9" s="16">
        <f t="shared" si="15"/>
        <v>1.5901345598283323E-2</v>
      </c>
      <c r="G9" s="16">
        <f t="shared" si="15"/>
        <v>-1.7722810149177557</v>
      </c>
      <c r="H9" s="16">
        <f t="shared" si="15"/>
        <v>5.678806693414991E-3</v>
      </c>
      <c r="I9" s="16">
        <f t="shared" si="15"/>
        <v>1.7232375979112331</v>
      </c>
      <c r="J9" s="16">
        <f t="shared" si="15"/>
        <v>-1.8449617170438588E-2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0.81155613421421413</v>
      </c>
      <c r="S9" s="16">
        <f t="shared" si="16"/>
        <v>7.1919777337904403E-3</v>
      </c>
      <c r="T9" s="16">
        <f t="shared" si="16"/>
        <v>-0.56027759595285243</v>
      </c>
      <c r="U9" s="16">
        <f t="shared" si="16"/>
        <v>-7.8786424863026196E-3</v>
      </c>
      <c r="V9" s="16">
        <f t="shared" si="16"/>
        <v>4.3267566632013256E-3</v>
      </c>
      <c r="W9" s="16">
        <f t="shared" si="16"/>
        <v>9.2748575646875719E-2</v>
      </c>
      <c r="X9" s="16">
        <f t="shared" si="16"/>
        <v>0</v>
      </c>
      <c r="Y9" s="16">
        <f t="shared" si="16"/>
        <v>0.15172484494334967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0.66984835220694006</v>
      </c>
      <c r="AG9" s="16">
        <f t="shared" si="17"/>
        <v>0.2812743568477874</v>
      </c>
      <c r="AH9" s="16">
        <f t="shared" si="17"/>
        <v>-2.4296808183930425</v>
      </c>
      <c r="AI9" s="16">
        <f t="shared" si="17"/>
        <v>3.1894502798428391E-2</v>
      </c>
      <c r="AJ9" s="16">
        <f t="shared" si="17"/>
        <v>-3.461255570457495E-2</v>
      </c>
      <c r="AK9" s="16">
        <f t="shared" si="17"/>
        <v>0.6164901664145217</v>
      </c>
      <c r="AL9" s="16">
        <f t="shared" si="17"/>
        <v>-4.1067761806987936E-2</v>
      </c>
      <c r="AM9" s="16">
        <f t="shared" si="17"/>
        <v>2.1495910658904566E-2</v>
      </c>
      <c r="AN9" s="16">
        <f t="shared" si="17"/>
        <v>0</v>
      </c>
      <c r="AO9" s="16"/>
      <c r="AP9" s="17"/>
      <c r="AS9" s="15" t="s">
        <v>76</v>
      </c>
      <c r="AT9" s="16">
        <f t="shared" ref="AT9:BB9" si="18">AT8/AT5*100</f>
        <v>2.2939096898601936</v>
      </c>
      <c r="AU9" s="16">
        <f t="shared" si="18"/>
        <v>0.25672673413972241</v>
      </c>
      <c r="AV9" s="16">
        <f t="shared" si="18"/>
        <v>-3.2111594983905936</v>
      </c>
      <c r="AW9" s="16">
        <f t="shared" si="18"/>
        <v>3.9918511501929876E-2</v>
      </c>
      <c r="AX9" s="16">
        <f t="shared" si="18"/>
        <v>-1.8020315355518641</v>
      </c>
      <c r="AY9" s="16">
        <f t="shared" si="18"/>
        <v>0.71552964337093461</v>
      </c>
      <c r="AZ9" s="16">
        <f t="shared" si="18"/>
        <v>1.6814621409921664</v>
      </c>
      <c r="BA9" s="16">
        <f t="shared" si="18"/>
        <v>0.154771788485388</v>
      </c>
      <c r="BB9" s="16">
        <f t="shared" si="18"/>
        <v>0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49.349999999999454</v>
      </c>
      <c r="D10" s="18">
        <f t="shared" si="19"/>
        <v>115.18999999999505</v>
      </c>
      <c r="E10" s="18">
        <f t="shared" si="19"/>
        <v>21.300000000001091</v>
      </c>
      <c r="F10" s="18">
        <f t="shared" si="19"/>
        <v>940.23999999999796</v>
      </c>
      <c r="G10" s="18">
        <f t="shared" si="19"/>
        <v>4.6300000000000239</v>
      </c>
      <c r="H10" s="18">
        <f t="shared" si="19"/>
        <v>0.62999999999988177</v>
      </c>
      <c r="I10" s="18">
        <f t="shared" si="19"/>
        <v>1.6500000000000057</v>
      </c>
      <c r="J10" s="18">
        <f t="shared" si="19"/>
        <v>0.17999999999994998</v>
      </c>
      <c r="K10" s="18">
        <f t="shared" si="19"/>
        <v>0</v>
      </c>
      <c r="L10" s="18"/>
      <c r="M10" s="18">
        <f>M6+M7</f>
        <v>1149.6799999999494</v>
      </c>
      <c r="Q10" s="11" t="s">
        <v>77</v>
      </c>
      <c r="R10" s="18">
        <f t="shared" ref="R10:Z10" si="20">R6+R7</f>
        <v>65.419999999999163</v>
      </c>
      <c r="S10" s="18">
        <f t="shared" si="20"/>
        <v>327.83000000000175</v>
      </c>
      <c r="T10" s="18">
        <f t="shared" si="20"/>
        <v>56.209999999999127</v>
      </c>
      <c r="U10" s="18">
        <f t="shared" si="20"/>
        <v>526.44000000000233</v>
      </c>
      <c r="V10" s="18">
        <f t="shared" si="20"/>
        <v>9.9999999999909051E-3</v>
      </c>
      <c r="W10" s="18">
        <f t="shared" si="20"/>
        <v>0.60999999999989996</v>
      </c>
      <c r="X10" s="18">
        <f t="shared" si="20"/>
        <v>0</v>
      </c>
      <c r="Y10" s="18">
        <f t="shared" si="20"/>
        <v>5.67999999999995</v>
      </c>
      <c r="Z10" s="18">
        <f t="shared" si="20"/>
        <v>0</v>
      </c>
      <c r="AA10" s="18"/>
      <c r="AB10" s="18">
        <f>AB6+AB7</f>
        <v>983.02000000001863</v>
      </c>
      <c r="AE10" s="11" t="s">
        <v>77</v>
      </c>
      <c r="AF10" s="18">
        <f t="shared" ref="AF10:AN10" si="21">AF6+AF7</f>
        <v>54.719999999999345</v>
      </c>
      <c r="AG10" s="18">
        <f t="shared" si="21"/>
        <v>705.08000000000175</v>
      </c>
      <c r="AH10" s="18">
        <f t="shared" si="21"/>
        <v>210.42000000000007</v>
      </c>
      <c r="AI10" s="18">
        <f t="shared" si="21"/>
        <v>1030.5400000000009</v>
      </c>
      <c r="AJ10" s="18">
        <f t="shared" si="21"/>
        <v>7.9999999999984084E-2</v>
      </c>
      <c r="AK10" s="18">
        <f t="shared" si="21"/>
        <v>4.5599999999999454</v>
      </c>
      <c r="AL10" s="18">
        <f t="shared" si="21"/>
        <v>4.0000000000006253E-2</v>
      </c>
      <c r="AM10" s="18">
        <f t="shared" si="21"/>
        <v>0.80999999999994543</v>
      </c>
      <c r="AN10" s="18">
        <f t="shared" si="21"/>
        <v>1.6199999999999974</v>
      </c>
      <c r="AO10" s="18"/>
      <c r="AP10" s="18">
        <f>AP6+AP7</f>
        <v>2011.6799999999639</v>
      </c>
      <c r="AS10" s="11" t="s">
        <v>77</v>
      </c>
      <c r="AT10" s="18">
        <f t="shared" ref="AT10:BB10" si="22">AT6+AT7</f>
        <v>155.59000000000015</v>
      </c>
      <c r="AU10" s="18">
        <f t="shared" si="22"/>
        <v>1121.1800000000003</v>
      </c>
      <c r="AV10" s="18">
        <f t="shared" si="22"/>
        <v>283.96999999999935</v>
      </c>
      <c r="AW10" s="18">
        <f t="shared" si="22"/>
        <v>2292.2999999999884</v>
      </c>
      <c r="AX10" s="18">
        <f t="shared" si="22"/>
        <v>4.7199999999999989</v>
      </c>
      <c r="AY10" s="18">
        <f t="shared" si="22"/>
        <v>5.7999999999999545</v>
      </c>
      <c r="AZ10" s="18">
        <f t="shared" si="22"/>
        <v>1.6900000000000119</v>
      </c>
      <c r="BA10" s="18">
        <f t="shared" si="22"/>
        <v>6.6700000000000728</v>
      </c>
      <c r="BB10" s="18">
        <f t="shared" si="22"/>
        <v>1.6199999999999974</v>
      </c>
      <c r="BC10" s="18"/>
      <c r="BD10" s="18">
        <f>BD6+BD7</f>
        <v>3887.3399999999529</v>
      </c>
    </row>
    <row r="11" spans="1:56" ht="28.8" x14ac:dyDescent="0.3">
      <c r="B11" s="11" t="s">
        <v>78</v>
      </c>
      <c r="C11" s="19">
        <f t="shared" ref="C11:K11" si="23">C10/C5*100</f>
        <v>0.94407841876907217</v>
      </c>
      <c r="D11" s="19">
        <f t="shared" si="23"/>
        <v>0.21623539416169138</v>
      </c>
      <c r="E11" s="19">
        <f t="shared" si="23"/>
        <v>0.25852400996229058</v>
      </c>
      <c r="F11" s="19">
        <f t="shared" si="23"/>
        <v>2.2182613034620768</v>
      </c>
      <c r="G11" s="19">
        <f t="shared" si="23"/>
        <v>1.9677844362276442</v>
      </c>
      <c r="H11" s="19">
        <f t="shared" si="23"/>
        <v>0.1192549405618009</v>
      </c>
      <c r="I11" s="19">
        <f t="shared" si="23"/>
        <v>1.7232375979112331</v>
      </c>
      <c r="J11" s="19">
        <f t="shared" si="23"/>
        <v>1.8449617170438588E-2</v>
      </c>
      <c r="K11" s="19">
        <f t="shared" si="23"/>
        <v>0</v>
      </c>
      <c r="L11" s="19"/>
      <c r="M11" s="19">
        <f>M10/M5*100</f>
        <v>1.0357932853263723</v>
      </c>
      <c r="Q11" s="11" t="s">
        <v>78</v>
      </c>
      <c r="R11" s="19">
        <f t="shared" ref="R11:Z11" si="24">R10/R5*100</f>
        <v>1.2416277432248379</v>
      </c>
      <c r="S11" s="19">
        <f t="shared" si="24"/>
        <v>0.61559949359463639</v>
      </c>
      <c r="T11" s="19">
        <f t="shared" si="24"/>
        <v>0.68389150203061555</v>
      </c>
      <c r="U11" s="19">
        <f t="shared" si="24"/>
        <v>1.2418061528423674</v>
      </c>
      <c r="V11" s="19">
        <f t="shared" si="24"/>
        <v>4.3267566632013256E-3</v>
      </c>
      <c r="W11" s="19">
        <f t="shared" si="24"/>
        <v>0.11546251253996707</v>
      </c>
      <c r="X11" s="19">
        <f t="shared" si="24"/>
        <v>0</v>
      </c>
      <c r="Y11" s="19">
        <f t="shared" si="24"/>
        <v>0.58229535086369877</v>
      </c>
      <c r="Z11" s="19">
        <f t="shared" si="24"/>
        <v>0</v>
      </c>
      <c r="AA11" s="19"/>
      <c r="AB11" s="19">
        <f>AB10/AB5*100</f>
        <v>0.88564253996033238</v>
      </c>
      <c r="AE11" s="11" t="s">
        <v>78</v>
      </c>
      <c r="AF11" s="19">
        <f t="shared" ref="AF11:AN11" si="25">AF10/AF5*100</f>
        <v>1.0301883595492805</v>
      </c>
      <c r="AG11" s="19">
        <f t="shared" si="25"/>
        <v>1.3239046964368129</v>
      </c>
      <c r="AH11" s="19">
        <f t="shared" si="25"/>
        <v>2.5745464689609445</v>
      </c>
      <c r="AI11" s="19">
        <f t="shared" si="25"/>
        <v>2.4311065764719086</v>
      </c>
      <c r="AJ11" s="19">
        <f t="shared" si="25"/>
        <v>3.461255570457495E-2</v>
      </c>
      <c r="AK11" s="19">
        <f t="shared" si="25"/>
        <v>0.86232980332828013</v>
      </c>
      <c r="AL11" s="19">
        <f t="shared" si="25"/>
        <v>4.1067761806987936E-2</v>
      </c>
      <c r="AM11" s="19">
        <f t="shared" si="25"/>
        <v>8.2912798255754816E-2</v>
      </c>
      <c r="AN11" s="19">
        <f t="shared" si="25"/>
        <v>6.8469991546914519</v>
      </c>
      <c r="AO11" s="19"/>
      <c r="AP11" s="19">
        <f>AP10/AP5*100</f>
        <v>1.8124040047886463</v>
      </c>
      <c r="AS11" s="11" t="s">
        <v>78</v>
      </c>
      <c r="AT11" s="19">
        <f t="shared" ref="AT11:BB11" si="26">AT10/AT5*100</f>
        <v>2.9764774301171566</v>
      </c>
      <c r="AU11" s="19">
        <f t="shared" si="26"/>
        <v>2.1046861639570764</v>
      </c>
      <c r="AV11" s="19">
        <f t="shared" si="26"/>
        <v>3.4466226811731331</v>
      </c>
      <c r="AW11" s="19">
        <f t="shared" si="26"/>
        <v>5.4081089784800733</v>
      </c>
      <c r="AX11" s="19">
        <f t="shared" si="26"/>
        <v>2.0060351056143477</v>
      </c>
      <c r="AY11" s="19">
        <f t="shared" si="26"/>
        <v>1.0979026273945549</v>
      </c>
      <c r="AZ11" s="19">
        <f t="shared" si="26"/>
        <v>1.7650130548302996</v>
      </c>
      <c r="BA11" s="19">
        <f t="shared" si="26"/>
        <v>0.68366081403811618</v>
      </c>
      <c r="BB11" s="19">
        <f t="shared" si="26"/>
        <v>6.8469991546914519</v>
      </c>
      <c r="BC11" s="19"/>
      <c r="BD11" s="19">
        <f>BD10/BD5*100</f>
        <v>3.502262081432006</v>
      </c>
    </row>
    <row r="12" spans="1:56" x14ac:dyDescent="0.3">
      <c r="B12" s="11" t="s">
        <v>79</v>
      </c>
      <c r="C12" s="12">
        <f>'00-06'!B6</f>
        <v>5223.43</v>
      </c>
      <c r="D12" s="12">
        <f>'00-06'!C6</f>
        <v>53204.62</v>
      </c>
      <c r="E12" s="12">
        <f>'00-06'!D6</f>
        <v>8218.4599999999991</v>
      </c>
      <c r="F12" s="12">
        <f>'00-06'!E6</f>
        <v>41919.599999999999</v>
      </c>
      <c r="G12" s="12">
        <f>'00-06'!F6</f>
        <v>230.89</v>
      </c>
      <c r="H12" s="12">
        <f>'00-06'!G6</f>
        <v>527.98</v>
      </c>
      <c r="I12" s="12">
        <f>'00-06'!H6</f>
        <v>95.75</v>
      </c>
      <c r="J12" s="12">
        <f>'00-06'!I6</f>
        <v>975.45</v>
      </c>
      <c r="K12" s="12">
        <f>'00-06'!J6</f>
        <v>23.66</v>
      </c>
      <c r="L12" s="12">
        <f>'00-06'!K6</f>
        <v>0.44</v>
      </c>
      <c r="M12" s="20">
        <f>SUM(C12:L12)</f>
        <v>110420.28000000001</v>
      </c>
      <c r="Q12" s="11" t="s">
        <v>79</v>
      </c>
      <c r="R12" s="12">
        <f>'06-12'!B6</f>
        <v>5257.56</v>
      </c>
      <c r="S12" s="12">
        <f>'06-12'!C6</f>
        <v>53091.78</v>
      </c>
      <c r="T12" s="12">
        <f>'06-12'!D6</f>
        <v>8168.01</v>
      </c>
      <c r="U12" s="12">
        <f>'06-12'!E6</f>
        <v>42128.2</v>
      </c>
      <c r="V12" s="12">
        <f>'06-12'!F6</f>
        <v>231.12</v>
      </c>
      <c r="W12" s="12">
        <f>'06-12'!G6</f>
        <v>528.25</v>
      </c>
      <c r="X12" s="12">
        <f>'06-12'!H6</f>
        <v>97.4</v>
      </c>
      <c r="Y12" s="12">
        <f>'06-12'!I6</f>
        <v>973.35</v>
      </c>
      <c r="Z12" s="12">
        <f>'06-12'!J6</f>
        <v>23.66</v>
      </c>
      <c r="AA12" s="12">
        <f>'06-12'!K6</f>
        <v>4.28</v>
      </c>
      <c r="AB12" s="20">
        <f>SUM(R12:AA12)</f>
        <v>110503.60999999999</v>
      </c>
      <c r="AE12" s="11" t="s">
        <v>79</v>
      </c>
      <c r="AF12" s="12">
        <f>'12-18'!B6</f>
        <v>5302.08</v>
      </c>
      <c r="AG12" s="12">
        <f>'12-18'!C6</f>
        <v>52979.97</v>
      </c>
      <c r="AH12" s="12">
        <f>'12-18'!D6</f>
        <v>7968.59</v>
      </c>
      <c r="AI12" s="12">
        <f>'12-18'!E6</f>
        <v>41881.24</v>
      </c>
      <c r="AJ12" s="12">
        <f>'12-18'!F6</f>
        <v>231.05</v>
      </c>
      <c r="AK12" s="12">
        <f>'12-18'!G6</f>
        <v>528.15</v>
      </c>
      <c r="AL12" s="12">
        <f>'12-18'!H6</f>
        <v>97.36</v>
      </c>
      <c r="AM12" s="12">
        <f>'12-18'!I6</f>
        <v>976.63</v>
      </c>
      <c r="AN12" s="12">
        <f>'12-18'!J6</f>
        <v>22.85</v>
      </c>
      <c r="AO12" s="12">
        <f>'12-18'!K6</f>
        <v>1.36</v>
      </c>
      <c r="AP12" s="20">
        <f>SUM(AF12:AO12)</f>
        <v>109989.28000000001</v>
      </c>
      <c r="AS12" s="11" t="s">
        <v>79</v>
      </c>
      <c r="AT12" s="12">
        <f>'00-18'!B6</f>
        <v>5209.4799999999996</v>
      </c>
      <c r="AU12" s="12">
        <f>'00-18'!C6</f>
        <v>52778.44</v>
      </c>
      <c r="AV12" s="12">
        <f>'00-18'!D6</f>
        <v>7964.81</v>
      </c>
      <c r="AW12" s="12">
        <f>'00-18'!E6</f>
        <v>41248.660000000003</v>
      </c>
      <c r="AX12" s="12">
        <f>'00-18'!F6</f>
        <v>230.81</v>
      </c>
      <c r="AY12" s="12">
        <f>'00-18'!G6</f>
        <v>527.27</v>
      </c>
      <c r="AZ12" s="12">
        <f>'00-18'!H6</f>
        <v>95.71</v>
      </c>
      <c r="BA12" s="12">
        <f>'00-18'!I6</f>
        <v>973.05</v>
      </c>
      <c r="BB12" s="12">
        <f>'00-18'!J6</f>
        <v>22.85</v>
      </c>
      <c r="BC12" s="12">
        <f>'00-18'!K6</f>
        <v>0.37</v>
      </c>
      <c r="BD12" s="12">
        <f>SUM(AT12:BC12)</f>
        <v>109051.45000000001</v>
      </c>
    </row>
    <row r="13" spans="1:56" x14ac:dyDescent="0.3">
      <c r="B13" s="11" t="s">
        <v>80</v>
      </c>
      <c r="C13" s="19">
        <f t="shared" ref="C13:K13" si="27">C12/C5*100</f>
        <v>99.925583281681639</v>
      </c>
      <c r="D13" s="19">
        <f t="shared" si="27"/>
        <v>99.876048067744634</v>
      </c>
      <c r="E13" s="19">
        <f t="shared" si="27"/>
        <v>99.749729338712569</v>
      </c>
      <c r="F13" s="19">
        <f t="shared" si="27"/>
        <v>98.898820021068104</v>
      </c>
      <c r="G13" s="19">
        <f t="shared" si="27"/>
        <v>98.129967274427301</v>
      </c>
      <c r="H13" s="19">
        <f t="shared" si="27"/>
        <v>99.943211933065811</v>
      </c>
      <c r="I13" s="19">
        <f t="shared" si="27"/>
        <v>100</v>
      </c>
      <c r="J13" s="19">
        <f t="shared" si="27"/>
        <v>99.981550382829568</v>
      </c>
      <c r="K13" s="19">
        <f t="shared" si="27"/>
        <v>100</v>
      </c>
      <c r="L13" s="19"/>
      <c r="M13" s="19">
        <f>M12/M5*100</f>
        <v>99.482103357336797</v>
      </c>
      <c r="Q13" s="11" t="s">
        <v>80</v>
      </c>
      <c r="R13" s="19">
        <f t="shared" ref="R13:Z13" si="28">R12/R5*100</f>
        <v>99.78496419549468</v>
      </c>
      <c r="S13" s="19">
        <f t="shared" si="28"/>
        <v>99.695796242069576</v>
      </c>
      <c r="T13" s="19">
        <f t="shared" si="28"/>
        <v>99.377915451008263</v>
      </c>
      <c r="U13" s="19">
        <f t="shared" si="28"/>
        <v>99.375157602335662</v>
      </c>
      <c r="V13" s="19">
        <f t="shared" si="28"/>
        <v>100</v>
      </c>
      <c r="W13" s="19">
        <f t="shared" si="28"/>
        <v>99.988643031553465</v>
      </c>
      <c r="X13" s="19">
        <f t="shared" si="28"/>
        <v>100</v>
      </c>
      <c r="Y13" s="19">
        <f t="shared" si="28"/>
        <v>99.784714747039828</v>
      </c>
      <c r="Z13" s="19">
        <f t="shared" si="28"/>
        <v>100</v>
      </c>
      <c r="AA13" s="19"/>
      <c r="AB13" s="19">
        <f>AB12/AB5*100</f>
        <v>99.557178730019842</v>
      </c>
      <c r="AE13" s="11" t="s">
        <v>80</v>
      </c>
      <c r="AF13" s="19">
        <f t="shared" ref="AF13:AN13" si="29">AF12/AF5*100</f>
        <v>99.819829996328835</v>
      </c>
      <c r="AG13" s="19">
        <f t="shared" si="29"/>
        <v>99.478684830205495</v>
      </c>
      <c r="AH13" s="19">
        <f t="shared" si="29"/>
        <v>97.497886356323008</v>
      </c>
      <c r="AI13" s="19">
        <f t="shared" si="29"/>
        <v>98.800393963163259</v>
      </c>
      <c r="AJ13" s="19">
        <f t="shared" si="29"/>
        <v>99.96538744429543</v>
      </c>
      <c r="AK13" s="19">
        <f t="shared" si="29"/>
        <v>99.877080181543121</v>
      </c>
      <c r="AL13" s="19">
        <f t="shared" si="29"/>
        <v>99.958932238193015</v>
      </c>
      <c r="AM13" s="19">
        <f t="shared" si="29"/>
        <v>99.969291556201583</v>
      </c>
      <c r="AN13" s="19">
        <f t="shared" si="29"/>
        <v>96.576500422654277</v>
      </c>
      <c r="AO13" s="19"/>
      <c r="AP13" s="19">
        <f>AP12/AP5*100</f>
        <v>99.093797997605662</v>
      </c>
      <c r="AS13" s="11" t="s">
        <v>80</v>
      </c>
      <c r="AT13" s="19">
        <f t="shared" ref="AT13:BB13" si="30">AT12/AT5*100</f>
        <v>99.658716129871522</v>
      </c>
      <c r="AU13" s="19">
        <f t="shared" si="30"/>
        <v>99.076020285091332</v>
      </c>
      <c r="AV13" s="19">
        <f t="shared" si="30"/>
        <v>96.671108910218138</v>
      </c>
      <c r="AW13" s="19">
        <f t="shared" si="30"/>
        <v>97.315904766510926</v>
      </c>
      <c r="AX13" s="19">
        <f t="shared" si="30"/>
        <v>98.09596667941689</v>
      </c>
      <c r="AY13" s="19">
        <f t="shared" si="30"/>
        <v>99.808813507988191</v>
      </c>
      <c r="AZ13" s="19">
        <f t="shared" si="30"/>
        <v>99.958224543080931</v>
      </c>
      <c r="BA13" s="19">
        <f t="shared" si="30"/>
        <v>99.735555487223635</v>
      </c>
      <c r="BB13" s="19">
        <f t="shared" si="30"/>
        <v>96.576500422654277</v>
      </c>
      <c r="BC13" s="19"/>
      <c r="BD13" s="19">
        <f>BD12/BD5*100</f>
        <v>98.248868959283982</v>
      </c>
    </row>
    <row r="14" spans="1:56" ht="16.2" thickBot="1" x14ac:dyDescent="0.35">
      <c r="B14" s="9" t="s">
        <v>82</v>
      </c>
      <c r="C14" s="9">
        <f>'06'!B6</f>
        <v>5268.89</v>
      </c>
      <c r="D14" s="9">
        <f>'06'!C6</f>
        <v>53253.78</v>
      </c>
      <c r="E14" s="9">
        <f>'06'!D6</f>
        <v>8219.14</v>
      </c>
      <c r="F14" s="9">
        <f>'06'!E6</f>
        <v>42393.09</v>
      </c>
      <c r="G14" s="9">
        <f>'06'!F6</f>
        <v>231.12</v>
      </c>
      <c r="H14" s="9">
        <f>'06'!G6</f>
        <v>528.30999999999995</v>
      </c>
      <c r="I14" s="9">
        <f>'06'!H6</f>
        <v>97.4</v>
      </c>
      <c r="J14" s="9">
        <f>'06'!I6</f>
        <v>975.45</v>
      </c>
      <c r="K14" s="9">
        <f>'06'!J6</f>
        <v>23.66</v>
      </c>
      <c r="L14" s="9">
        <f>'06'!K6</f>
        <v>4.28</v>
      </c>
      <c r="M14" s="9">
        <f>SUM(C14:L14)</f>
        <v>110995.11999999998</v>
      </c>
      <c r="Q14" s="9" t="s">
        <v>83</v>
      </c>
      <c r="R14" s="9">
        <f>'12'!B6</f>
        <v>5311.65</v>
      </c>
      <c r="S14" s="9">
        <f>'12'!C6</f>
        <v>53257.61</v>
      </c>
      <c r="T14" s="9">
        <f>'12'!D6</f>
        <v>8173.09</v>
      </c>
      <c r="U14" s="9">
        <f>'12'!E6</f>
        <v>42389.75</v>
      </c>
      <c r="V14" s="9">
        <f>'12'!F6</f>
        <v>231.13</v>
      </c>
      <c r="W14" s="9">
        <f>'12'!G6</f>
        <v>528.79999999999995</v>
      </c>
      <c r="X14" s="9">
        <f>'12'!H6</f>
        <v>97.4</v>
      </c>
      <c r="Y14" s="9">
        <f>'12'!I6</f>
        <v>976.93</v>
      </c>
      <c r="Z14" s="9">
        <f>'12'!J6</f>
        <v>23.66</v>
      </c>
      <c r="AA14" s="9">
        <f>'12'!K6</f>
        <v>5.0999999999999996</v>
      </c>
      <c r="AB14" s="10">
        <f>SUM(R14:AA14)</f>
        <v>110995.12000000001</v>
      </c>
      <c r="AE14" s="9" t="s">
        <v>81</v>
      </c>
      <c r="AF14" s="9">
        <f>SUM('18'!B6)</f>
        <v>5347.23</v>
      </c>
      <c r="AG14" s="9">
        <f>SUM('18'!C6)</f>
        <v>53407.41</v>
      </c>
      <c r="AH14" s="9">
        <f>SUM('18'!D6)</f>
        <v>7974.51</v>
      </c>
      <c r="AI14" s="9">
        <f>SUM('18'!E6)</f>
        <v>42403.27</v>
      </c>
      <c r="AJ14" s="9">
        <f>SUM('18'!F6)</f>
        <v>231.05</v>
      </c>
      <c r="AK14" s="9">
        <f>SUM('18'!G6)</f>
        <v>532.05999999999995</v>
      </c>
      <c r="AL14" s="9">
        <f>SUM('18'!H6)</f>
        <v>97.36</v>
      </c>
      <c r="AM14" s="9">
        <f>SUM('18'!I6)</f>
        <v>977.14</v>
      </c>
      <c r="AN14" s="9">
        <f>SUM('18'!J6)</f>
        <v>23.66</v>
      </c>
      <c r="AO14" s="9">
        <f>SUM('18'!K6)</f>
        <v>1.43</v>
      </c>
      <c r="AP14" s="10">
        <f>SUM(AF14:AO14)</f>
        <v>110995.11999999998</v>
      </c>
      <c r="AS14" s="9" t="s">
        <v>81</v>
      </c>
      <c r="AT14" s="9">
        <f>AF14</f>
        <v>5347.23</v>
      </c>
      <c r="AU14" s="9">
        <f t="shared" ref="AU14:BC14" si="31">AG14</f>
        <v>53407.41</v>
      </c>
      <c r="AV14" s="9">
        <f t="shared" si="31"/>
        <v>7974.51</v>
      </c>
      <c r="AW14" s="9">
        <f t="shared" si="31"/>
        <v>42403.27</v>
      </c>
      <c r="AX14" s="9">
        <f t="shared" si="31"/>
        <v>231.05</v>
      </c>
      <c r="AY14" s="9">
        <f t="shared" si="31"/>
        <v>532.05999999999995</v>
      </c>
      <c r="AZ14" s="9">
        <f t="shared" si="31"/>
        <v>97.36</v>
      </c>
      <c r="BA14" s="9">
        <f t="shared" si="31"/>
        <v>977.14</v>
      </c>
      <c r="BB14" s="9">
        <f t="shared" si="31"/>
        <v>23.66</v>
      </c>
      <c r="BC14" s="9">
        <f t="shared" si="31"/>
        <v>1.43</v>
      </c>
      <c r="BD14" s="10">
        <f>SUM(AT14:BC14)</f>
        <v>110995.11999999998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9382C-002F-4B4C-BF6F-68C1B590B02C}">
  <dimension ref="A1:BD14"/>
  <sheetViews>
    <sheetView zoomScale="85" zoomScaleNormal="85" workbookViewId="0">
      <selection activeCell="B19" sqref="B19"/>
    </sheetView>
  </sheetViews>
  <sheetFormatPr defaultRowHeight="14.4" x14ac:dyDescent="0.3"/>
  <cols>
    <col min="1" max="1" width="11.777343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46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00'!B38</f>
        <v>2794.95</v>
      </c>
      <c r="D5" s="9">
        <f>'tieri 00'!C38</f>
        <v>7947.05</v>
      </c>
      <c r="E5" s="9">
        <f>'tieri 00'!D38</f>
        <v>7522.16</v>
      </c>
      <c r="F5" s="9">
        <f>'tieri 00'!E38</f>
        <v>13070.89</v>
      </c>
      <c r="G5" s="9">
        <f>'tieri 00'!F38</f>
        <v>1374.21</v>
      </c>
      <c r="H5" s="9">
        <f>'tieri 00'!G38</f>
        <v>7089.95</v>
      </c>
      <c r="I5" s="9">
        <f>'tieri 00'!H38</f>
        <v>52.91</v>
      </c>
      <c r="J5" s="9">
        <f>'tieri 00'!I38</f>
        <v>1434.03</v>
      </c>
      <c r="K5" s="9">
        <f>'tieri 00'!J38</f>
        <v>0</v>
      </c>
      <c r="L5" s="9">
        <f>'tieri 00'!K38</f>
        <v>2.13</v>
      </c>
      <c r="M5" s="9">
        <f>SUM(C5:L5)</f>
        <v>41288.28</v>
      </c>
      <c r="Q5" s="9" t="s">
        <v>82</v>
      </c>
      <c r="R5" s="9">
        <f>C14</f>
        <v>2804.71</v>
      </c>
      <c r="S5" s="9">
        <f t="shared" ref="S5:AA5" si="0">D14</f>
        <v>7939.53</v>
      </c>
      <c r="T5" s="9">
        <f t="shared" si="0"/>
        <v>7521.15</v>
      </c>
      <c r="U5" s="9">
        <f t="shared" si="0"/>
        <v>13068.91</v>
      </c>
      <c r="V5" s="9">
        <f t="shared" si="0"/>
        <v>1374.21</v>
      </c>
      <c r="W5" s="9">
        <f t="shared" si="0"/>
        <v>7090.7</v>
      </c>
      <c r="X5" s="9">
        <f t="shared" si="0"/>
        <v>52.91</v>
      </c>
      <c r="Y5" s="9">
        <f t="shared" si="0"/>
        <v>1434.03</v>
      </c>
      <c r="Z5" s="9">
        <f t="shared" si="0"/>
        <v>0</v>
      </c>
      <c r="AA5" s="9">
        <f t="shared" si="0"/>
        <v>2.13</v>
      </c>
      <c r="AB5" s="10">
        <f>SUM(R5:AA5)</f>
        <v>41288.28</v>
      </c>
      <c r="AE5" s="9" t="s">
        <v>83</v>
      </c>
      <c r="AF5" s="9">
        <f>R14</f>
        <v>2811.09</v>
      </c>
      <c r="AG5" s="9">
        <f t="shared" ref="AG5:AO5" si="1">S14</f>
        <v>7934.6</v>
      </c>
      <c r="AH5" s="9">
        <f t="shared" si="1"/>
        <v>7520.6</v>
      </c>
      <c r="AI5" s="9">
        <f t="shared" si="1"/>
        <v>13068.22</v>
      </c>
      <c r="AJ5" s="9">
        <f t="shared" si="1"/>
        <v>1373.73</v>
      </c>
      <c r="AK5" s="9">
        <f t="shared" si="1"/>
        <v>7090.97</v>
      </c>
      <c r="AL5" s="9">
        <f t="shared" si="1"/>
        <v>52.91</v>
      </c>
      <c r="AM5" s="9">
        <f t="shared" si="1"/>
        <v>1434.03</v>
      </c>
      <c r="AN5" s="9">
        <f t="shared" si="1"/>
        <v>0</v>
      </c>
      <c r="AO5" s="9">
        <f t="shared" si="1"/>
        <v>2.13</v>
      </c>
      <c r="AP5" s="10">
        <f>SUM(AF5:AO5)</f>
        <v>41288.28</v>
      </c>
      <c r="AS5" s="9" t="s">
        <v>72</v>
      </c>
      <c r="AT5" s="9">
        <f>C5</f>
        <v>2794.95</v>
      </c>
      <c r="AU5" s="9">
        <f t="shared" ref="AU5:BC5" si="2">D5</f>
        <v>7947.05</v>
      </c>
      <c r="AV5" s="9">
        <f t="shared" si="2"/>
        <v>7522.16</v>
      </c>
      <c r="AW5" s="9">
        <f t="shared" si="2"/>
        <v>13070.89</v>
      </c>
      <c r="AX5" s="9">
        <f t="shared" si="2"/>
        <v>1374.21</v>
      </c>
      <c r="AY5" s="9">
        <f t="shared" si="2"/>
        <v>7089.95</v>
      </c>
      <c r="AZ5" s="9">
        <f t="shared" si="2"/>
        <v>52.91</v>
      </c>
      <c r="BA5" s="9">
        <f t="shared" si="2"/>
        <v>1434.03</v>
      </c>
      <c r="BB5" s="9">
        <f t="shared" si="2"/>
        <v>0</v>
      </c>
      <c r="BC5" s="9">
        <f t="shared" si="2"/>
        <v>2.13</v>
      </c>
      <c r="BD5" s="10">
        <f>SUM(AT5:BC5)</f>
        <v>41288.28</v>
      </c>
    </row>
    <row r="6" spans="1:56" ht="28.8" x14ac:dyDescent="0.3">
      <c r="B6" s="11" t="s">
        <v>73</v>
      </c>
      <c r="C6" s="12">
        <f t="shared" ref="C6:K6" si="3">C5-C12</f>
        <v>2.5299999999997453</v>
      </c>
      <c r="D6" s="12">
        <f t="shared" si="3"/>
        <v>8.4800000000004729</v>
      </c>
      <c r="E6" s="12">
        <f t="shared" si="3"/>
        <v>1.0299999999997453</v>
      </c>
      <c r="F6" s="12">
        <f t="shared" si="3"/>
        <v>5.0299999999988358</v>
      </c>
      <c r="G6" s="12">
        <f t="shared" si="3"/>
        <v>0</v>
      </c>
      <c r="H6" s="12">
        <f t="shared" si="3"/>
        <v>18.519999999999527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35.590000000003783</v>
      </c>
      <c r="Q6" s="11" t="s">
        <v>73</v>
      </c>
      <c r="R6" s="12">
        <f t="shared" ref="R6:Z6" si="4">R5-R12</f>
        <v>2.5900000000001455</v>
      </c>
      <c r="S6" s="12">
        <f t="shared" si="4"/>
        <v>5.1899999999995998</v>
      </c>
      <c r="T6" s="12">
        <f t="shared" si="4"/>
        <v>0.88999999999941792</v>
      </c>
      <c r="U6" s="12">
        <f t="shared" si="4"/>
        <v>13.369999999998981</v>
      </c>
      <c r="V6" s="12">
        <f t="shared" si="4"/>
        <v>0.48000000000001819</v>
      </c>
      <c r="W6" s="12">
        <f t="shared" si="4"/>
        <v>29.069999999999709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51.589999999996508</v>
      </c>
      <c r="AE6" s="11" t="s">
        <v>73</v>
      </c>
      <c r="AF6" s="12">
        <f t="shared" ref="AF6:AN6" si="5">AF5-AF12</f>
        <v>8.3900000000003274</v>
      </c>
      <c r="AG6" s="12">
        <f t="shared" si="5"/>
        <v>9.2800000000006548</v>
      </c>
      <c r="AH6" s="12">
        <f t="shared" si="5"/>
        <v>2.0100000000002183</v>
      </c>
      <c r="AI6" s="12">
        <f t="shared" si="5"/>
        <v>21.229999999999563</v>
      </c>
      <c r="AJ6" s="12">
        <f t="shared" si="5"/>
        <v>0.14000000000010004</v>
      </c>
      <c r="AK6" s="12">
        <f t="shared" si="5"/>
        <v>29.079999999999927</v>
      </c>
      <c r="AL6" s="12">
        <f t="shared" si="5"/>
        <v>0</v>
      </c>
      <c r="AM6" s="12">
        <f t="shared" si="5"/>
        <v>0</v>
      </c>
      <c r="AN6" s="12">
        <f t="shared" si="5"/>
        <v>0</v>
      </c>
      <c r="AO6" s="12"/>
      <c r="AP6" s="12">
        <f>AP5-AP12</f>
        <v>71.429999999993015</v>
      </c>
      <c r="AS6" s="11" t="s">
        <v>73</v>
      </c>
      <c r="AT6" s="12">
        <f t="shared" ref="AT6:BB6" si="6">AT5-AT12</f>
        <v>11.129999999999654</v>
      </c>
      <c r="AU6" s="12">
        <f t="shared" si="6"/>
        <v>22.699999999999818</v>
      </c>
      <c r="AV6" s="12">
        <f t="shared" si="6"/>
        <v>3.75</v>
      </c>
      <c r="AW6" s="12">
        <f t="shared" si="6"/>
        <v>39.6299999999992</v>
      </c>
      <c r="AX6" s="12">
        <f t="shared" si="6"/>
        <v>0.62000000000011823</v>
      </c>
      <c r="AY6" s="12">
        <f t="shared" si="6"/>
        <v>76.559999999999491</v>
      </c>
      <c r="AZ6" s="12">
        <f t="shared" si="6"/>
        <v>0</v>
      </c>
      <c r="BA6" s="12">
        <f t="shared" si="6"/>
        <v>0</v>
      </c>
      <c r="BB6" s="12">
        <f t="shared" si="6"/>
        <v>0</v>
      </c>
      <c r="BC6" s="12"/>
      <c r="BD6" s="12">
        <f>BD5-BD12</f>
        <v>41288.28</v>
      </c>
    </row>
    <row r="7" spans="1:56" ht="28.8" x14ac:dyDescent="0.3">
      <c r="B7" s="11" t="s">
        <v>74</v>
      </c>
      <c r="C7" s="12">
        <f t="shared" ref="C7:K7" si="7">C14-C12</f>
        <v>12.289999999999964</v>
      </c>
      <c r="D7" s="12">
        <f t="shared" si="7"/>
        <v>0.96000000000003638</v>
      </c>
      <c r="E7" s="12">
        <f t="shared" si="7"/>
        <v>1.9999999999527063E-2</v>
      </c>
      <c r="F7" s="12">
        <f t="shared" si="7"/>
        <v>3.0499999999992724</v>
      </c>
      <c r="G7" s="12">
        <f t="shared" si="7"/>
        <v>0</v>
      </c>
      <c r="H7" s="12">
        <f t="shared" si="7"/>
        <v>19.269999999999527</v>
      </c>
      <c r="I7" s="12">
        <f t="shared" si="7"/>
        <v>0</v>
      </c>
      <c r="J7" s="12">
        <f t="shared" si="7"/>
        <v>0</v>
      </c>
      <c r="K7" s="12">
        <f t="shared" si="7"/>
        <v>0</v>
      </c>
      <c r="L7" s="12"/>
      <c r="M7" s="12">
        <f>M14-M12</f>
        <v>35.590000000003783</v>
      </c>
      <c r="Q7" s="11" t="s">
        <v>74</v>
      </c>
      <c r="R7" s="12">
        <f t="shared" ref="R7:Z7" si="8">R14-R12</f>
        <v>8.9700000000002547</v>
      </c>
      <c r="S7" s="12">
        <f t="shared" si="8"/>
        <v>0.26000000000021828</v>
      </c>
      <c r="T7" s="12">
        <f t="shared" si="8"/>
        <v>0.34000000000014552</v>
      </c>
      <c r="U7" s="12">
        <f t="shared" si="8"/>
        <v>12.679999999998472</v>
      </c>
      <c r="V7" s="12">
        <f t="shared" si="8"/>
        <v>0</v>
      </c>
      <c r="W7" s="12">
        <f t="shared" si="8"/>
        <v>29.340000000000146</v>
      </c>
      <c r="X7" s="12">
        <f t="shared" si="8"/>
        <v>0</v>
      </c>
      <c r="Y7" s="12">
        <f t="shared" si="8"/>
        <v>0</v>
      </c>
      <c r="Z7" s="12">
        <f t="shared" si="8"/>
        <v>0</v>
      </c>
      <c r="AA7" s="12"/>
      <c r="AB7" s="12">
        <f>AB14-AB12</f>
        <v>51.589999999996508</v>
      </c>
      <c r="AE7" s="11" t="s">
        <v>74</v>
      </c>
      <c r="AF7" s="12">
        <f t="shared" ref="AF7:AN7" si="9">AF14-AF12</f>
        <v>17.190000000000055</v>
      </c>
      <c r="AG7" s="12">
        <f t="shared" si="9"/>
        <v>1.1900000000005093</v>
      </c>
      <c r="AH7" s="12">
        <f t="shared" si="9"/>
        <v>3.0799999999999272</v>
      </c>
      <c r="AI7" s="12">
        <f t="shared" si="9"/>
        <v>19.489999999999782</v>
      </c>
      <c r="AJ7" s="12">
        <f t="shared" si="9"/>
        <v>2.9999999999972715E-2</v>
      </c>
      <c r="AK7" s="12">
        <f t="shared" si="9"/>
        <v>29.549999999999272</v>
      </c>
      <c r="AL7" s="12">
        <f t="shared" si="9"/>
        <v>0.18000000000000682</v>
      </c>
      <c r="AM7" s="12">
        <f t="shared" si="9"/>
        <v>0.23000000000001819</v>
      </c>
      <c r="AN7" s="12">
        <f t="shared" si="9"/>
        <v>0</v>
      </c>
      <c r="AO7" s="12"/>
      <c r="AP7" s="12">
        <f>AP14-AP12</f>
        <v>71.429999999993015</v>
      </c>
      <c r="AS7" s="11" t="s">
        <v>74</v>
      </c>
      <c r="AT7" s="12">
        <f t="shared" ref="AT7:BB7" si="10">AT14-AT12</f>
        <v>36.069999999999709</v>
      </c>
      <c r="AU7" s="12">
        <f t="shared" si="10"/>
        <v>2.1599999999998545</v>
      </c>
      <c r="AV7" s="12">
        <f t="shared" si="10"/>
        <v>3.2600000000002183</v>
      </c>
      <c r="AW7" s="12">
        <f t="shared" si="10"/>
        <v>35.219999999999345</v>
      </c>
      <c r="AX7" s="12">
        <f t="shared" si="10"/>
        <v>2.9999999999972715E-2</v>
      </c>
      <c r="AY7" s="12">
        <f t="shared" si="10"/>
        <v>78.049999999999272</v>
      </c>
      <c r="AZ7" s="12">
        <f t="shared" si="10"/>
        <v>0.18000000000000682</v>
      </c>
      <c r="BA7" s="12">
        <f t="shared" si="10"/>
        <v>0.23000000000001819</v>
      </c>
      <c r="BB7" s="12">
        <f t="shared" si="10"/>
        <v>0</v>
      </c>
      <c r="BC7" s="12"/>
      <c r="BD7" s="12">
        <f>BD14-BD12</f>
        <v>41288.28</v>
      </c>
    </row>
    <row r="8" spans="1:56" ht="28.8" x14ac:dyDescent="0.3">
      <c r="B8" s="11" t="s">
        <v>75</v>
      </c>
      <c r="C8" s="13">
        <f t="shared" ref="C8:K8" si="11">C7-C6</f>
        <v>9.7600000000002183</v>
      </c>
      <c r="D8" s="13">
        <f t="shared" si="11"/>
        <v>-7.5200000000004366</v>
      </c>
      <c r="E8" s="13">
        <f t="shared" si="11"/>
        <v>-1.0100000000002183</v>
      </c>
      <c r="F8" s="13">
        <f t="shared" si="11"/>
        <v>-1.9799999999995634</v>
      </c>
      <c r="G8" s="13">
        <f t="shared" si="11"/>
        <v>0</v>
      </c>
      <c r="H8" s="13">
        <f t="shared" si="11"/>
        <v>0.75</v>
      </c>
      <c r="I8" s="13">
        <f t="shared" si="11"/>
        <v>0</v>
      </c>
      <c r="J8" s="13">
        <f t="shared" si="11"/>
        <v>0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6.3800000000001091</v>
      </c>
      <c r="S8" s="13">
        <f t="shared" si="12"/>
        <v>-4.9299999999993815</v>
      </c>
      <c r="T8" s="13">
        <f t="shared" si="12"/>
        <v>-0.5499999999992724</v>
      </c>
      <c r="U8" s="13">
        <f t="shared" si="12"/>
        <v>-0.69000000000050932</v>
      </c>
      <c r="V8" s="13">
        <f t="shared" si="12"/>
        <v>-0.48000000000001819</v>
      </c>
      <c r="W8" s="13">
        <f t="shared" si="12"/>
        <v>0.27000000000043656</v>
      </c>
      <c r="X8" s="13">
        <f t="shared" si="12"/>
        <v>0</v>
      </c>
      <c r="Y8" s="13">
        <f t="shared" si="12"/>
        <v>0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8.7999999999997272</v>
      </c>
      <c r="AG8" s="13">
        <f t="shared" si="13"/>
        <v>-8.0900000000001455</v>
      </c>
      <c r="AH8" s="13">
        <f t="shared" si="13"/>
        <v>1.069999999999709</v>
      </c>
      <c r="AI8" s="13">
        <f t="shared" si="13"/>
        <v>-1.7399999999997817</v>
      </c>
      <c r="AJ8" s="13">
        <f t="shared" si="13"/>
        <v>-0.11000000000012733</v>
      </c>
      <c r="AK8" s="13">
        <f t="shared" si="13"/>
        <v>0.46999999999934516</v>
      </c>
      <c r="AL8" s="13">
        <f t="shared" si="13"/>
        <v>0.18000000000000682</v>
      </c>
      <c r="AM8" s="13">
        <f t="shared" si="13"/>
        <v>0.23000000000001819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24.940000000000055</v>
      </c>
      <c r="AU8" s="13">
        <f t="shared" si="14"/>
        <v>-20.539999999999964</v>
      </c>
      <c r="AV8" s="13">
        <f t="shared" si="14"/>
        <v>-0.48999999999978172</v>
      </c>
      <c r="AW8" s="13">
        <f t="shared" si="14"/>
        <v>-4.4099999999998545</v>
      </c>
      <c r="AX8" s="13">
        <f t="shared" si="14"/>
        <v>-0.59000000000014552</v>
      </c>
      <c r="AY8" s="13">
        <f t="shared" si="14"/>
        <v>1.4899999999997817</v>
      </c>
      <c r="AZ8" s="13">
        <f t="shared" si="14"/>
        <v>0.18000000000000682</v>
      </c>
      <c r="BA8" s="13">
        <f t="shared" si="14"/>
        <v>0.23000000000001819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0.34920123794701941</v>
      </c>
      <c r="D9" s="16">
        <f t="shared" si="15"/>
        <v>-9.4626307875254806E-2</v>
      </c>
      <c r="E9" s="16">
        <f t="shared" si="15"/>
        <v>-1.3426994373959318E-2</v>
      </c>
      <c r="F9" s="16">
        <f t="shared" si="15"/>
        <v>-1.5148165121116951E-2</v>
      </c>
      <c r="G9" s="16">
        <f t="shared" si="15"/>
        <v>0</v>
      </c>
      <c r="H9" s="16">
        <f t="shared" si="15"/>
        <v>1.0578353867093562E-2</v>
      </c>
      <c r="I9" s="16">
        <f t="shared" si="15"/>
        <v>0</v>
      </c>
      <c r="J9" s="16">
        <f t="shared" si="15"/>
        <v>0</v>
      </c>
      <c r="K9" s="16" t="s">
        <v>86</v>
      </c>
      <c r="L9" s="16"/>
      <c r="M9" s="17"/>
      <c r="Q9" s="15" t="s">
        <v>76</v>
      </c>
      <c r="R9" s="16">
        <f t="shared" ref="R9:Z9" si="16">R8/R5*100</f>
        <v>0.2274744982547254</v>
      </c>
      <c r="S9" s="16">
        <f t="shared" si="16"/>
        <v>-6.2094355711224486E-2</v>
      </c>
      <c r="T9" s="16">
        <f t="shared" si="16"/>
        <v>-7.3127114869304885E-3</v>
      </c>
      <c r="U9" s="16">
        <f t="shared" si="16"/>
        <v>-5.2797058056143114E-3</v>
      </c>
      <c r="V9" s="16">
        <f t="shared" si="16"/>
        <v>-3.4929159298798453E-2</v>
      </c>
      <c r="W9" s="16">
        <f t="shared" si="16"/>
        <v>3.8078045891158357E-3</v>
      </c>
      <c r="X9" s="16">
        <f t="shared" si="16"/>
        <v>0</v>
      </c>
      <c r="Y9" s="16">
        <f t="shared" si="16"/>
        <v>0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0.31304582919791707</v>
      </c>
      <c r="AG9" s="16">
        <f t="shared" si="17"/>
        <v>-0.10195851082600441</v>
      </c>
      <c r="AH9" s="16">
        <f t="shared" si="17"/>
        <v>1.4227588224339933E-2</v>
      </c>
      <c r="AI9" s="16">
        <f t="shared" si="17"/>
        <v>-1.3314743706486283E-2</v>
      </c>
      <c r="AJ9" s="16">
        <f t="shared" si="17"/>
        <v>-8.007395922060909E-3</v>
      </c>
      <c r="AK9" s="16">
        <f t="shared" si="17"/>
        <v>6.6281481941024307E-3</v>
      </c>
      <c r="AL9" s="16">
        <f t="shared" si="17"/>
        <v>0.34020034020035311</v>
      </c>
      <c r="AM9" s="16">
        <f t="shared" si="17"/>
        <v>1.6038716065913419E-2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0.89232365516377954</v>
      </c>
      <c r="AU9" s="16">
        <f t="shared" si="18"/>
        <v>-0.25846068666989591</v>
      </c>
      <c r="AV9" s="16">
        <f t="shared" si="18"/>
        <v>-6.514086379441301E-3</v>
      </c>
      <c r="AW9" s="16">
        <f t="shared" si="18"/>
        <v>-3.3739095042494081E-2</v>
      </c>
      <c r="AX9" s="16">
        <f t="shared" si="18"/>
        <v>-4.2933758304782056E-2</v>
      </c>
      <c r="AY9" s="16">
        <f t="shared" si="18"/>
        <v>2.1015663015956129E-2</v>
      </c>
      <c r="AZ9" s="16">
        <f t="shared" si="18"/>
        <v>0.34020034020035311</v>
      </c>
      <c r="BA9" s="16">
        <f t="shared" si="18"/>
        <v>1.6038716065913419E-2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14.819999999999709</v>
      </c>
      <c r="D10" s="18">
        <f t="shared" si="19"/>
        <v>9.4400000000005093</v>
      </c>
      <c r="E10" s="18">
        <f t="shared" si="19"/>
        <v>1.0499999999992724</v>
      </c>
      <c r="F10" s="18">
        <f t="shared" si="19"/>
        <v>8.0799999999981083</v>
      </c>
      <c r="G10" s="18">
        <f t="shared" si="19"/>
        <v>0</v>
      </c>
      <c r="H10" s="18">
        <f t="shared" si="19"/>
        <v>37.789999999999054</v>
      </c>
      <c r="I10" s="18">
        <f t="shared" si="19"/>
        <v>0</v>
      </c>
      <c r="J10" s="18">
        <f t="shared" si="19"/>
        <v>0</v>
      </c>
      <c r="K10" s="18">
        <f t="shared" si="19"/>
        <v>0</v>
      </c>
      <c r="L10" s="18"/>
      <c r="M10" s="18">
        <f>M6+M7</f>
        <v>71.180000000007567</v>
      </c>
      <c r="Q10" s="11" t="s">
        <v>77</v>
      </c>
      <c r="R10" s="18">
        <f t="shared" ref="R10:Z10" si="20">R6+R7</f>
        <v>11.5600000000004</v>
      </c>
      <c r="S10" s="18">
        <f t="shared" si="20"/>
        <v>5.4499999999998181</v>
      </c>
      <c r="T10" s="18">
        <f t="shared" si="20"/>
        <v>1.2299999999995634</v>
      </c>
      <c r="U10" s="18">
        <f t="shared" si="20"/>
        <v>26.049999999997453</v>
      </c>
      <c r="V10" s="18">
        <f t="shared" si="20"/>
        <v>0.48000000000001819</v>
      </c>
      <c r="W10" s="18">
        <f t="shared" si="20"/>
        <v>58.409999999999854</v>
      </c>
      <c r="X10" s="18">
        <f t="shared" si="20"/>
        <v>0</v>
      </c>
      <c r="Y10" s="18">
        <f t="shared" si="20"/>
        <v>0</v>
      </c>
      <c r="Z10" s="18">
        <f t="shared" si="20"/>
        <v>0</v>
      </c>
      <c r="AA10" s="18"/>
      <c r="AB10" s="18">
        <f>AB6+AB7</f>
        <v>103.17999999999302</v>
      </c>
      <c r="AE10" s="11" t="s">
        <v>77</v>
      </c>
      <c r="AF10" s="18">
        <f t="shared" ref="AF10:AN10" si="21">AF6+AF7</f>
        <v>25.580000000000382</v>
      </c>
      <c r="AG10" s="18">
        <f t="shared" si="21"/>
        <v>10.470000000001164</v>
      </c>
      <c r="AH10" s="18">
        <f t="shared" si="21"/>
        <v>5.0900000000001455</v>
      </c>
      <c r="AI10" s="18">
        <f t="shared" si="21"/>
        <v>40.719999999999345</v>
      </c>
      <c r="AJ10" s="18">
        <f t="shared" si="21"/>
        <v>0.17000000000007276</v>
      </c>
      <c r="AK10" s="18">
        <f t="shared" si="21"/>
        <v>58.6299999999992</v>
      </c>
      <c r="AL10" s="18">
        <f t="shared" si="21"/>
        <v>0.18000000000000682</v>
      </c>
      <c r="AM10" s="18">
        <f t="shared" si="21"/>
        <v>0.23000000000001819</v>
      </c>
      <c r="AN10" s="18">
        <f t="shared" si="21"/>
        <v>0</v>
      </c>
      <c r="AO10" s="18"/>
      <c r="AP10" s="18">
        <f>AP6+AP7</f>
        <v>142.85999999998603</v>
      </c>
      <c r="AS10" s="11" t="s">
        <v>77</v>
      </c>
      <c r="AT10" s="18">
        <f t="shared" ref="AT10:BB10" si="22">AT6+AT7</f>
        <v>47.199999999999363</v>
      </c>
      <c r="AU10" s="18">
        <f t="shared" si="22"/>
        <v>24.859999999999673</v>
      </c>
      <c r="AV10" s="18">
        <f t="shared" si="22"/>
        <v>7.0100000000002183</v>
      </c>
      <c r="AW10" s="18">
        <f t="shared" si="22"/>
        <v>74.849999999998545</v>
      </c>
      <c r="AX10" s="18">
        <f t="shared" si="22"/>
        <v>0.65000000000009095</v>
      </c>
      <c r="AY10" s="18">
        <f t="shared" si="22"/>
        <v>154.60999999999876</v>
      </c>
      <c r="AZ10" s="18">
        <f t="shared" si="22"/>
        <v>0.18000000000000682</v>
      </c>
      <c r="BA10" s="18">
        <f t="shared" si="22"/>
        <v>0.23000000000001819</v>
      </c>
      <c r="BB10" s="18">
        <f t="shared" si="22"/>
        <v>0</v>
      </c>
      <c r="BC10" s="18"/>
      <c r="BD10" s="18">
        <f>BD6+BD7</f>
        <v>82576.56</v>
      </c>
    </row>
    <row r="11" spans="1:56" ht="28.8" x14ac:dyDescent="0.3">
      <c r="B11" s="11" t="s">
        <v>78</v>
      </c>
      <c r="C11" s="19">
        <f t="shared" ref="C11:K11" si="23">C10/C5*100</f>
        <v>0.5302420436859232</v>
      </c>
      <c r="D11" s="19">
        <f t="shared" si="23"/>
        <v>0.1187862162689364</v>
      </c>
      <c r="E11" s="19">
        <f t="shared" si="23"/>
        <v>1.3958756527370761E-2</v>
      </c>
      <c r="F11" s="19">
        <f t="shared" si="23"/>
        <v>6.1816754635668332E-2</v>
      </c>
      <c r="G11" s="19">
        <f t="shared" si="23"/>
        <v>0</v>
      </c>
      <c r="H11" s="19">
        <f t="shared" si="23"/>
        <v>0.53300799018327427</v>
      </c>
      <c r="I11" s="19">
        <f t="shared" si="23"/>
        <v>0</v>
      </c>
      <c r="J11" s="19">
        <f t="shared" si="23"/>
        <v>0</v>
      </c>
      <c r="K11" s="19" t="s">
        <v>86</v>
      </c>
      <c r="L11" s="19"/>
      <c r="M11" s="19">
        <f>M10/M5*100</f>
        <v>0.17239759079333788</v>
      </c>
      <c r="Q11" s="11" t="s">
        <v>78</v>
      </c>
      <c r="R11" s="19">
        <f t="shared" ref="R11:Z11" si="24">R10/R5*100</f>
        <v>0.41216382442392974</v>
      </c>
      <c r="S11" s="19">
        <f t="shared" si="24"/>
        <v>6.8643861790305197E-2</v>
      </c>
      <c r="T11" s="19">
        <f t="shared" si="24"/>
        <v>1.635388205260583E-2</v>
      </c>
      <c r="U11" s="19">
        <f t="shared" si="24"/>
        <v>0.19932802353063456</v>
      </c>
      <c r="V11" s="19">
        <f t="shared" si="24"/>
        <v>3.4929159298798453E-2</v>
      </c>
      <c r="W11" s="19">
        <f t="shared" si="24"/>
        <v>0.82375505944405847</v>
      </c>
      <c r="X11" s="19">
        <f t="shared" si="24"/>
        <v>0</v>
      </c>
      <c r="Y11" s="19">
        <f t="shared" si="24"/>
        <v>0</v>
      </c>
      <c r="Z11" s="19" t="s">
        <v>86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0.90996730805489623</v>
      </c>
      <c r="AG11" s="19">
        <f t="shared" si="25"/>
        <v>0.13195372167470526</v>
      </c>
      <c r="AH11" s="19">
        <f t="shared" si="25"/>
        <v>6.7680770151319652E-2</v>
      </c>
      <c r="AI11" s="19">
        <f t="shared" si="25"/>
        <v>0.31159561133803493</v>
      </c>
      <c r="AJ11" s="19">
        <f t="shared" si="25"/>
        <v>1.2375066424994195E-2</v>
      </c>
      <c r="AK11" s="19">
        <f t="shared" si="25"/>
        <v>0.82682623110800346</v>
      </c>
      <c r="AL11" s="19">
        <f t="shared" si="25"/>
        <v>0.34020034020035311</v>
      </c>
      <c r="AM11" s="19">
        <f t="shared" si="25"/>
        <v>1.6038716065913419E-2</v>
      </c>
      <c r="AN11" s="19" t="s">
        <v>86</v>
      </c>
      <c r="AO11" s="19"/>
      <c r="AP11" s="19">
        <f>AP10/AP5*100</f>
        <v>0.34600617899313324</v>
      </c>
      <c r="AS11" s="11" t="s">
        <v>78</v>
      </c>
      <c r="AT11" s="19">
        <f t="shared" ref="AT11:BA11" si="26">AT10/AT5*100</f>
        <v>1.6887600851535578</v>
      </c>
      <c r="AU11" s="19">
        <f t="shared" si="26"/>
        <v>0.31282048055567374</v>
      </c>
      <c r="AV11" s="19">
        <f t="shared" si="26"/>
        <v>9.3191317387561798E-2</v>
      </c>
      <c r="AW11" s="19">
        <f t="shared" si="26"/>
        <v>0.57264654510900592</v>
      </c>
      <c r="AX11" s="19">
        <f t="shared" si="26"/>
        <v>4.7299903217127723E-2</v>
      </c>
      <c r="AY11" s="19">
        <f t="shared" si="26"/>
        <v>2.1806923885217633</v>
      </c>
      <c r="AZ11" s="19">
        <f t="shared" si="26"/>
        <v>0.34020034020035311</v>
      </c>
      <c r="BA11" s="19">
        <f t="shared" si="26"/>
        <v>1.6038716065913419E-2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'00-06'!B38</f>
        <v>2792.42</v>
      </c>
      <c r="D12" s="12">
        <f>'00-06'!C38</f>
        <v>7938.57</v>
      </c>
      <c r="E12" s="12">
        <f>'00-06'!D38</f>
        <v>7521.13</v>
      </c>
      <c r="F12" s="12">
        <f>'00-06'!E38</f>
        <v>13065.86</v>
      </c>
      <c r="G12" s="12">
        <f>'00-06'!F38</f>
        <v>1374.21</v>
      </c>
      <c r="H12" s="12">
        <f>'00-06'!G38</f>
        <v>7071.43</v>
      </c>
      <c r="I12" s="12">
        <f>'00-06'!H38</f>
        <v>52.91</v>
      </c>
      <c r="J12" s="12">
        <f>'00-06'!I38</f>
        <v>1434.03</v>
      </c>
      <c r="K12" s="12">
        <f>'00-06'!J38</f>
        <v>0</v>
      </c>
      <c r="L12" s="12">
        <f>'00-06'!K38</f>
        <v>2.13</v>
      </c>
      <c r="M12" s="12">
        <f>SUM(C12:L12)</f>
        <v>41252.689999999995</v>
      </c>
      <c r="Q12" s="11" t="s">
        <v>79</v>
      </c>
      <c r="R12" s="12">
        <f>'06-12'!B38</f>
        <v>2802.12</v>
      </c>
      <c r="S12" s="12">
        <f>'06-12'!C38</f>
        <v>7934.34</v>
      </c>
      <c r="T12" s="12">
        <f>'06-12'!D38</f>
        <v>7520.26</v>
      </c>
      <c r="U12" s="12">
        <f>'06-12'!E38</f>
        <v>13055.54</v>
      </c>
      <c r="V12" s="12">
        <f>'06-12'!F38</f>
        <v>1373.73</v>
      </c>
      <c r="W12" s="12">
        <f>'06-12'!G38</f>
        <v>7061.63</v>
      </c>
      <c r="X12" s="12">
        <f>'06-12'!H38</f>
        <v>52.91</v>
      </c>
      <c r="Y12" s="12">
        <f>'06-12'!I38</f>
        <v>1434.03</v>
      </c>
      <c r="Z12" s="12">
        <f>'06-12'!J38</f>
        <v>0</v>
      </c>
      <c r="AA12" s="12">
        <f>'06-12'!K38</f>
        <v>2.13</v>
      </c>
      <c r="AB12" s="20">
        <f>SUM(R12:AA12)</f>
        <v>41236.69</v>
      </c>
      <c r="AE12" s="11" t="s">
        <v>79</v>
      </c>
      <c r="AF12" s="12">
        <f>'12-18'!B38</f>
        <v>2802.7</v>
      </c>
      <c r="AG12" s="12">
        <f>'12-18'!C38</f>
        <v>7925.32</v>
      </c>
      <c r="AH12" s="12">
        <f>'12-18'!D38</f>
        <v>7518.59</v>
      </c>
      <c r="AI12" s="12">
        <f>'12-18'!E38</f>
        <v>13046.99</v>
      </c>
      <c r="AJ12" s="12">
        <f>'12-18'!F38</f>
        <v>1373.59</v>
      </c>
      <c r="AK12" s="12">
        <f>'12-18'!G38</f>
        <v>7061.89</v>
      </c>
      <c r="AL12" s="12">
        <f>'12-18'!H38</f>
        <v>52.91</v>
      </c>
      <c r="AM12" s="12">
        <f>'12-18'!I38</f>
        <v>1434.03</v>
      </c>
      <c r="AN12" s="12">
        <f>'12-18'!J38</f>
        <v>0</v>
      </c>
      <c r="AO12" s="12">
        <f>'12-18'!K38</f>
        <v>0.83</v>
      </c>
      <c r="AP12" s="20">
        <f>SUM(AF12:AO12)</f>
        <v>41216.850000000006</v>
      </c>
      <c r="AS12" s="11" t="s">
        <v>79</v>
      </c>
      <c r="AT12" s="12">
        <f>'00-18'!B38</f>
        <v>2783.82</v>
      </c>
      <c r="AU12" s="12">
        <f>'00-18'!C38</f>
        <v>7924.35</v>
      </c>
      <c r="AV12" s="12">
        <f>'00-18'!D38</f>
        <v>7518.41</v>
      </c>
      <c r="AW12" s="12">
        <f>'00-18'!E38</f>
        <v>13031.26</v>
      </c>
      <c r="AX12" s="12">
        <f>'00-18'!F38</f>
        <v>1373.59</v>
      </c>
      <c r="AY12" s="12">
        <f>'00-18'!G38</f>
        <v>7013.39</v>
      </c>
      <c r="AZ12" s="12">
        <f>'00-18'!H38</f>
        <v>52.91</v>
      </c>
      <c r="BA12" s="12">
        <f>'00-18'!I38</f>
        <v>1434.03</v>
      </c>
      <c r="BB12" s="12">
        <f>'00-18'!J38</f>
        <v>0</v>
      </c>
      <c r="BC12" s="12">
        <f>'00-18'!K38</f>
        <v>0.83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99.909479597130542</v>
      </c>
      <c r="D13" s="19">
        <f t="shared" si="27"/>
        <v>99.893293737927905</v>
      </c>
      <c r="E13" s="19">
        <f t="shared" si="27"/>
        <v>99.986307124549327</v>
      </c>
      <c r="F13" s="19">
        <f t="shared" si="27"/>
        <v>99.961517540121605</v>
      </c>
      <c r="G13" s="19">
        <f t="shared" si="27"/>
        <v>100</v>
      </c>
      <c r="H13" s="19">
        <f t="shared" si="27"/>
        <v>99.738785181841905</v>
      </c>
      <c r="I13" s="19">
        <f t="shared" si="27"/>
        <v>100</v>
      </c>
      <c r="J13" s="19">
        <f t="shared" si="27"/>
        <v>100</v>
      </c>
      <c r="K13" s="19" t="s">
        <v>86</v>
      </c>
      <c r="L13" s="19"/>
      <c r="M13" s="19">
        <f>M12/M5*100</f>
        <v>99.913801204603331</v>
      </c>
      <c r="Q13" s="11" t="s">
        <v>80</v>
      </c>
      <c r="R13" s="19">
        <f t="shared" ref="R13:Z13" si="28">R12/R5*100</f>
        <v>99.907655336915397</v>
      </c>
      <c r="S13" s="19">
        <f t="shared" si="28"/>
        <v>99.934630891249228</v>
      </c>
      <c r="T13" s="19">
        <f t="shared" si="28"/>
        <v>99.988166703230235</v>
      </c>
      <c r="U13" s="19">
        <f t="shared" si="28"/>
        <v>99.89769613533187</v>
      </c>
      <c r="V13" s="19">
        <f t="shared" si="28"/>
        <v>99.965070840701202</v>
      </c>
      <c r="W13" s="19">
        <f t="shared" si="28"/>
        <v>99.590026372572524</v>
      </c>
      <c r="X13" s="19">
        <f t="shared" si="28"/>
        <v>100</v>
      </c>
      <c r="Y13" s="19">
        <f t="shared" si="28"/>
        <v>100</v>
      </c>
      <c r="Z13" s="19" t="s">
        <v>86</v>
      </c>
      <c r="AA13" s="19"/>
      <c r="AB13" s="19">
        <f>AB12/AB5*100</f>
        <v>99.87504928759445</v>
      </c>
      <c r="AE13" s="11" t="s">
        <v>80</v>
      </c>
      <c r="AF13" s="19">
        <f t="shared" ref="AF13:AN13" si="29">AF12/AF5*100</f>
        <v>99.701539260571508</v>
      </c>
      <c r="AG13" s="19">
        <f t="shared" si="29"/>
        <v>99.88304388374965</v>
      </c>
      <c r="AH13" s="19">
        <f t="shared" si="29"/>
        <v>99.973273409036508</v>
      </c>
      <c r="AI13" s="19">
        <f t="shared" si="29"/>
        <v>99.837544822477739</v>
      </c>
      <c r="AJ13" s="19">
        <f t="shared" si="29"/>
        <v>99.989808768826478</v>
      </c>
      <c r="AK13" s="19">
        <f t="shared" si="29"/>
        <v>99.589900958543055</v>
      </c>
      <c r="AL13" s="19">
        <f t="shared" si="29"/>
        <v>100</v>
      </c>
      <c r="AM13" s="19">
        <f t="shared" si="29"/>
        <v>100</v>
      </c>
      <c r="AN13" s="19" t="s">
        <v>86</v>
      </c>
      <c r="AO13" s="19"/>
      <c r="AP13" s="19">
        <f>AP12/AP5*100</f>
        <v>99.826996910503425</v>
      </c>
      <c r="AS13" s="11" t="s">
        <v>80</v>
      </c>
      <c r="AT13" s="19">
        <f t="shared" ref="AT13:BB13" si="30">AT12/AT5*100</f>
        <v>99.601781785005102</v>
      </c>
      <c r="AU13" s="19">
        <f t="shared" si="30"/>
        <v>99.714359416387211</v>
      </c>
      <c r="AV13" s="19">
        <f t="shared" si="30"/>
        <v>99.950147298116505</v>
      </c>
      <c r="AW13" s="19">
        <f t="shared" si="30"/>
        <v>99.696807179924249</v>
      </c>
      <c r="AX13" s="19">
        <f t="shared" si="30"/>
        <v>99.954883169239054</v>
      </c>
      <c r="AY13" s="19">
        <f t="shared" si="30"/>
        <v>98.920161637247091</v>
      </c>
      <c r="AZ13" s="19">
        <f t="shared" si="30"/>
        <v>100</v>
      </c>
      <c r="BA13" s="19">
        <f t="shared" si="30"/>
        <v>100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'06'!B38</f>
        <v>2804.71</v>
      </c>
      <c r="D14" s="9">
        <f>'06'!C38</f>
        <v>7939.53</v>
      </c>
      <c r="E14" s="9">
        <f>'06'!D38</f>
        <v>7521.15</v>
      </c>
      <c r="F14" s="9">
        <f>'06'!E38</f>
        <v>13068.91</v>
      </c>
      <c r="G14" s="9">
        <f>'06'!F38</f>
        <v>1374.21</v>
      </c>
      <c r="H14" s="9">
        <f>'06'!G38</f>
        <v>7090.7</v>
      </c>
      <c r="I14" s="9">
        <f>'06'!H38</f>
        <v>52.91</v>
      </c>
      <c r="J14" s="9">
        <f>'06'!I38</f>
        <v>1434.03</v>
      </c>
      <c r="K14" s="9">
        <f>'06'!J38</f>
        <v>0</v>
      </c>
      <c r="L14" s="9">
        <f>'06'!K38</f>
        <v>2.13</v>
      </c>
      <c r="M14" s="9">
        <f>SUM(C14:L14)</f>
        <v>41288.28</v>
      </c>
      <c r="Q14" s="9" t="s">
        <v>83</v>
      </c>
      <c r="R14" s="9">
        <f>'12'!B38</f>
        <v>2811.09</v>
      </c>
      <c r="S14" s="9">
        <f>'12'!C38</f>
        <v>7934.6</v>
      </c>
      <c r="T14" s="9">
        <f>'12'!D38</f>
        <v>7520.6</v>
      </c>
      <c r="U14" s="9">
        <f>'12'!E38</f>
        <v>13068.22</v>
      </c>
      <c r="V14" s="9">
        <f>'12'!F38</f>
        <v>1373.73</v>
      </c>
      <c r="W14" s="9">
        <f>'12'!G38</f>
        <v>7090.97</v>
      </c>
      <c r="X14" s="9">
        <f>'12'!H38</f>
        <v>52.91</v>
      </c>
      <c r="Y14" s="9">
        <f>'12'!I38</f>
        <v>1434.03</v>
      </c>
      <c r="Z14" s="9">
        <f>'12'!J38</f>
        <v>0</v>
      </c>
      <c r="AA14" s="9">
        <f>'12'!K38</f>
        <v>2.13</v>
      </c>
      <c r="AB14" s="10">
        <f>SUM(R14:AA14)</f>
        <v>41288.28</v>
      </c>
      <c r="AE14" s="9" t="s">
        <v>81</v>
      </c>
      <c r="AF14" s="9">
        <f>SUM('18'!B38)</f>
        <v>2819.89</v>
      </c>
      <c r="AG14" s="9">
        <f>SUM('18'!C38)</f>
        <v>7926.51</v>
      </c>
      <c r="AH14" s="9">
        <f>SUM('18'!D38)</f>
        <v>7521.67</v>
      </c>
      <c r="AI14" s="9">
        <f>SUM('18'!E38)</f>
        <v>13066.48</v>
      </c>
      <c r="AJ14" s="9">
        <f>SUM('18'!F38)</f>
        <v>1373.62</v>
      </c>
      <c r="AK14" s="9">
        <f>SUM('18'!G38)</f>
        <v>7091.44</v>
      </c>
      <c r="AL14" s="9">
        <f>SUM('18'!H38)</f>
        <v>53.09</v>
      </c>
      <c r="AM14" s="9">
        <f>SUM('18'!I38)</f>
        <v>1434.26</v>
      </c>
      <c r="AN14" s="9">
        <f>SUM('18'!J38)</f>
        <v>0</v>
      </c>
      <c r="AO14" s="9">
        <f>SUM('18'!K38)</f>
        <v>1.32</v>
      </c>
      <c r="AP14" s="10">
        <f>SUM(AF14:AO14)</f>
        <v>41288.28</v>
      </c>
      <c r="AS14" s="9" t="s">
        <v>81</v>
      </c>
      <c r="AT14" s="9">
        <f>AF14</f>
        <v>2819.89</v>
      </c>
      <c r="AU14" s="9">
        <f t="shared" ref="AU14:BC14" si="31">AG14</f>
        <v>7926.51</v>
      </c>
      <c r="AV14" s="9">
        <f t="shared" si="31"/>
        <v>7521.67</v>
      </c>
      <c r="AW14" s="9">
        <f t="shared" si="31"/>
        <v>13066.48</v>
      </c>
      <c r="AX14" s="9">
        <f t="shared" si="31"/>
        <v>1373.62</v>
      </c>
      <c r="AY14" s="9">
        <f t="shared" si="31"/>
        <v>7091.44</v>
      </c>
      <c r="AZ14" s="9">
        <f t="shared" si="31"/>
        <v>53.09</v>
      </c>
      <c r="BA14" s="9">
        <f t="shared" si="31"/>
        <v>1434.26</v>
      </c>
      <c r="BB14" s="9">
        <f t="shared" si="31"/>
        <v>0</v>
      </c>
      <c r="BC14" s="9">
        <f t="shared" si="31"/>
        <v>1.32</v>
      </c>
      <c r="BD14" s="10">
        <f>SUM(AT14:BC14)</f>
        <v>41288.28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AE88-C704-4468-9D1D-EBA76843D67B}">
  <dimension ref="A1:BD14"/>
  <sheetViews>
    <sheetView zoomScale="85" zoomScaleNormal="85" workbookViewId="0">
      <selection activeCell="C20" sqref="C20"/>
    </sheetView>
  </sheetViews>
  <sheetFormatPr defaultRowHeight="14.4" x14ac:dyDescent="0.3"/>
  <cols>
    <col min="1" max="1" width="11.777343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16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00'!B8</f>
        <v>728.97</v>
      </c>
      <c r="D5" s="9">
        <f>'tieri 00'!C8</f>
        <v>4468.63</v>
      </c>
      <c r="E5" s="9">
        <f>'tieri 00'!D8</f>
        <v>279.45</v>
      </c>
      <c r="F5" s="9">
        <f>'tieri 00'!E8</f>
        <v>1818.49</v>
      </c>
      <c r="G5" s="9">
        <f>'tieri 00'!F8</f>
        <v>1614.15</v>
      </c>
      <c r="H5" s="9">
        <f>'tieri 00'!G8</f>
        <v>175.54</v>
      </c>
      <c r="I5" s="9">
        <f>'tieri 00'!H8</f>
        <v>4.74</v>
      </c>
      <c r="J5" s="9">
        <f>'tieri 00'!I8</f>
        <v>20.14</v>
      </c>
      <c r="K5" s="9">
        <f>'tieri 00'!J8</f>
        <v>19.75</v>
      </c>
      <c r="L5" s="9">
        <f>'tieri 00'!K8</f>
        <v>119.05</v>
      </c>
      <c r="M5" s="9">
        <f>SUM(C5:L5)</f>
        <v>9248.91</v>
      </c>
      <c r="Q5" s="9" t="s">
        <v>82</v>
      </c>
      <c r="R5" s="9">
        <f>C14</f>
        <v>830.55</v>
      </c>
      <c r="S5" s="9">
        <f t="shared" ref="S5:AA5" si="0">D14</f>
        <v>4422.3500000000004</v>
      </c>
      <c r="T5" s="9">
        <f t="shared" si="0"/>
        <v>263.60000000000002</v>
      </c>
      <c r="U5" s="9">
        <f t="shared" si="0"/>
        <v>1915.27</v>
      </c>
      <c r="V5" s="9">
        <f t="shared" si="0"/>
        <v>1592.96</v>
      </c>
      <c r="W5" s="9">
        <f t="shared" si="0"/>
        <v>174.61</v>
      </c>
      <c r="X5" s="9">
        <f t="shared" si="0"/>
        <v>4.74</v>
      </c>
      <c r="Y5" s="9">
        <f t="shared" si="0"/>
        <v>20.41</v>
      </c>
      <c r="Z5" s="9">
        <f t="shared" si="0"/>
        <v>19.75</v>
      </c>
      <c r="AA5" s="9">
        <f t="shared" si="0"/>
        <v>4.67</v>
      </c>
      <c r="AB5" s="10">
        <f>SUM(R5:AA5)</f>
        <v>9248.91</v>
      </c>
      <c r="AE5" s="9" t="s">
        <v>83</v>
      </c>
      <c r="AF5" s="9">
        <f>R14</f>
        <v>857.09</v>
      </c>
      <c r="AG5" s="9">
        <f t="shared" ref="AG5:AO5" si="1">S14</f>
        <v>4401.6400000000003</v>
      </c>
      <c r="AH5" s="9">
        <f t="shared" si="1"/>
        <v>262.73</v>
      </c>
      <c r="AI5" s="9">
        <f t="shared" si="1"/>
        <v>1912.12</v>
      </c>
      <c r="AJ5" s="9">
        <f t="shared" si="1"/>
        <v>1574.66</v>
      </c>
      <c r="AK5" s="9">
        <f t="shared" si="1"/>
        <v>171.24</v>
      </c>
      <c r="AL5" s="9">
        <f t="shared" si="1"/>
        <v>4.74</v>
      </c>
      <c r="AM5" s="9">
        <f t="shared" si="1"/>
        <v>21.3</v>
      </c>
      <c r="AN5" s="9">
        <f t="shared" si="1"/>
        <v>19.75</v>
      </c>
      <c r="AO5" s="9">
        <f t="shared" si="1"/>
        <v>23.64</v>
      </c>
      <c r="AP5" s="10">
        <f>SUM(AF5:AO5)</f>
        <v>9248.91</v>
      </c>
      <c r="AS5" s="9" t="s">
        <v>72</v>
      </c>
      <c r="AT5" s="9">
        <f>C5</f>
        <v>728.97</v>
      </c>
      <c r="AU5" s="9">
        <f t="shared" ref="AU5:BC5" si="2">D5</f>
        <v>4468.63</v>
      </c>
      <c r="AV5" s="9">
        <f t="shared" si="2"/>
        <v>279.45</v>
      </c>
      <c r="AW5" s="9">
        <f t="shared" si="2"/>
        <v>1818.49</v>
      </c>
      <c r="AX5" s="9">
        <f t="shared" si="2"/>
        <v>1614.15</v>
      </c>
      <c r="AY5" s="9">
        <f t="shared" si="2"/>
        <v>175.54</v>
      </c>
      <c r="AZ5" s="9">
        <f t="shared" si="2"/>
        <v>4.74</v>
      </c>
      <c r="BA5" s="9">
        <f t="shared" si="2"/>
        <v>20.14</v>
      </c>
      <c r="BB5" s="9">
        <f t="shared" si="2"/>
        <v>19.75</v>
      </c>
      <c r="BC5" s="9">
        <f t="shared" si="2"/>
        <v>119.05</v>
      </c>
      <c r="BD5" s="10">
        <f>SUM(AT5:BC5)</f>
        <v>9248.91</v>
      </c>
    </row>
    <row r="6" spans="1:56" ht="28.8" x14ac:dyDescent="0.3">
      <c r="B6" s="11" t="s">
        <v>73</v>
      </c>
      <c r="C6" s="12">
        <f t="shared" ref="C6:K6" si="3">C5-C12</f>
        <v>13.25</v>
      </c>
      <c r="D6" s="12">
        <f t="shared" si="3"/>
        <v>96.25</v>
      </c>
      <c r="E6" s="12">
        <f t="shared" si="3"/>
        <v>15.849999999999966</v>
      </c>
      <c r="F6" s="12">
        <f t="shared" si="3"/>
        <v>4.7200000000000273</v>
      </c>
      <c r="G6" s="12">
        <f t="shared" si="3"/>
        <v>21.300000000000182</v>
      </c>
      <c r="H6" s="12">
        <f t="shared" si="3"/>
        <v>0.9299999999999784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269.33999999999833</v>
      </c>
      <c r="Q6" s="11" t="s">
        <v>73</v>
      </c>
      <c r="R6" s="12">
        <f t="shared" ref="R6:Z6" si="4">R5-R12</f>
        <v>24.990000000000009</v>
      </c>
      <c r="S6" s="12">
        <f t="shared" si="4"/>
        <v>24.850000000000364</v>
      </c>
      <c r="T6" s="12">
        <f t="shared" si="4"/>
        <v>0.87000000000000455</v>
      </c>
      <c r="U6" s="12">
        <f t="shared" si="4"/>
        <v>24.230000000000018</v>
      </c>
      <c r="V6" s="12">
        <f t="shared" si="4"/>
        <v>21.789999999999964</v>
      </c>
      <c r="W6" s="12">
        <f t="shared" si="4"/>
        <v>3.3700000000000045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101.3700000000008</v>
      </c>
      <c r="AE6" s="11" t="s">
        <v>73</v>
      </c>
      <c r="AF6" s="12">
        <f t="shared" ref="AF6:AN6" si="5">AF5-AF12</f>
        <v>10.710000000000036</v>
      </c>
      <c r="AG6" s="12">
        <f t="shared" si="5"/>
        <v>23.75</v>
      </c>
      <c r="AH6" s="12">
        <f t="shared" si="5"/>
        <v>1.5800000000000409</v>
      </c>
      <c r="AI6" s="12">
        <f t="shared" si="5"/>
        <v>30.889999999999873</v>
      </c>
      <c r="AJ6" s="12">
        <f t="shared" si="5"/>
        <v>21.5</v>
      </c>
      <c r="AK6" s="12">
        <f t="shared" si="5"/>
        <v>2.210000000000008</v>
      </c>
      <c r="AL6" s="12">
        <f t="shared" si="5"/>
        <v>4.0000000000000036E-2</v>
      </c>
      <c r="AM6" s="12">
        <f t="shared" si="5"/>
        <v>0</v>
      </c>
      <c r="AN6" s="12">
        <f t="shared" si="5"/>
        <v>0</v>
      </c>
      <c r="AO6" s="12"/>
      <c r="AP6" s="12">
        <f>AP5-AP12</f>
        <v>109.15999999999985</v>
      </c>
      <c r="AS6" s="11" t="s">
        <v>73</v>
      </c>
      <c r="AT6" s="12">
        <f t="shared" ref="AT6:BB6" si="6">AT5-AT12</f>
        <v>31.920000000000073</v>
      </c>
      <c r="AU6" s="12">
        <f t="shared" si="6"/>
        <v>141.61999999999989</v>
      </c>
      <c r="AV6" s="12">
        <f t="shared" si="6"/>
        <v>18.300000000000011</v>
      </c>
      <c r="AW6" s="12">
        <f t="shared" si="6"/>
        <v>59.3599999999999</v>
      </c>
      <c r="AX6" s="12">
        <f t="shared" si="6"/>
        <v>56.240000000000009</v>
      </c>
      <c r="AY6" s="12">
        <f t="shared" si="6"/>
        <v>6.5099999999999909</v>
      </c>
      <c r="AZ6" s="12">
        <f t="shared" si="6"/>
        <v>4.0000000000000036E-2</v>
      </c>
      <c r="BA6" s="12">
        <f t="shared" si="6"/>
        <v>0</v>
      </c>
      <c r="BB6" s="12">
        <f t="shared" si="6"/>
        <v>0</v>
      </c>
      <c r="BC6" s="12"/>
      <c r="BD6" s="12">
        <f>BD5-BD12</f>
        <v>9248.91</v>
      </c>
    </row>
    <row r="7" spans="1:56" ht="28.8" x14ac:dyDescent="0.3">
      <c r="B7" s="11" t="s">
        <v>74</v>
      </c>
      <c r="C7" s="12">
        <f t="shared" ref="C7:K7" si="7">C14-C12</f>
        <v>114.82999999999993</v>
      </c>
      <c r="D7" s="12">
        <f t="shared" si="7"/>
        <v>49.970000000000255</v>
      </c>
      <c r="E7" s="12">
        <f t="shared" si="7"/>
        <v>0</v>
      </c>
      <c r="F7" s="12">
        <f t="shared" si="7"/>
        <v>101.5</v>
      </c>
      <c r="G7" s="12">
        <f t="shared" si="7"/>
        <v>0.11000000000012733</v>
      </c>
      <c r="H7" s="12">
        <f t="shared" si="7"/>
        <v>0</v>
      </c>
      <c r="I7" s="12">
        <f t="shared" si="7"/>
        <v>0</v>
      </c>
      <c r="J7" s="12">
        <f t="shared" si="7"/>
        <v>0.26999999999999957</v>
      </c>
      <c r="K7" s="12">
        <f t="shared" si="7"/>
        <v>0</v>
      </c>
      <c r="L7" s="12"/>
      <c r="M7" s="12">
        <f>M14-M12</f>
        <v>269.33999999999833</v>
      </c>
      <c r="Q7" s="11" t="s">
        <v>74</v>
      </c>
      <c r="R7" s="12">
        <f t="shared" ref="R7:Z7" si="8">R14-R12</f>
        <v>51.530000000000086</v>
      </c>
      <c r="S7" s="12">
        <f t="shared" si="8"/>
        <v>4.1400000000003274</v>
      </c>
      <c r="T7" s="12">
        <f t="shared" si="8"/>
        <v>0</v>
      </c>
      <c r="U7" s="12">
        <f t="shared" si="8"/>
        <v>21.079999999999927</v>
      </c>
      <c r="V7" s="12">
        <f t="shared" si="8"/>
        <v>3.4900000000000091</v>
      </c>
      <c r="W7" s="12">
        <f t="shared" si="8"/>
        <v>0</v>
      </c>
      <c r="X7" s="12">
        <f t="shared" si="8"/>
        <v>0</v>
      </c>
      <c r="Y7" s="12">
        <f t="shared" si="8"/>
        <v>0.89000000000000057</v>
      </c>
      <c r="Z7" s="12">
        <f t="shared" si="8"/>
        <v>0</v>
      </c>
      <c r="AA7" s="12"/>
      <c r="AB7" s="12">
        <f>AB14-AB12</f>
        <v>101.3700000000008</v>
      </c>
      <c r="AE7" s="11" t="s">
        <v>74</v>
      </c>
      <c r="AF7" s="12">
        <f t="shared" ref="AF7:AN7" si="9">AF14-AF12</f>
        <v>32.710000000000036</v>
      </c>
      <c r="AG7" s="12">
        <f t="shared" si="9"/>
        <v>8.5799999999999272</v>
      </c>
      <c r="AH7" s="12">
        <f t="shared" si="9"/>
        <v>1.6700000000000159</v>
      </c>
      <c r="AI7" s="12">
        <f t="shared" si="9"/>
        <v>21.1099999999999</v>
      </c>
      <c r="AJ7" s="12">
        <f t="shared" si="9"/>
        <v>11.819999999999936</v>
      </c>
      <c r="AK7" s="12">
        <f t="shared" si="9"/>
        <v>11.580000000000013</v>
      </c>
      <c r="AL7" s="12">
        <f t="shared" si="9"/>
        <v>0.26999999999999957</v>
      </c>
      <c r="AM7" s="12">
        <f t="shared" si="9"/>
        <v>1.629999999999999</v>
      </c>
      <c r="AN7" s="12">
        <f t="shared" si="9"/>
        <v>0</v>
      </c>
      <c r="AO7" s="12"/>
      <c r="AP7" s="12">
        <f>AP14-AP12</f>
        <v>109.16000000000167</v>
      </c>
      <c r="AS7" s="11" t="s">
        <v>74</v>
      </c>
      <c r="AT7" s="12">
        <f t="shared" ref="AT7:BB7" si="10">AT14-AT12</f>
        <v>182.04000000000008</v>
      </c>
      <c r="AU7" s="12">
        <f t="shared" si="10"/>
        <v>59.460000000000036</v>
      </c>
      <c r="AV7" s="12">
        <f t="shared" si="10"/>
        <v>1.6700000000000159</v>
      </c>
      <c r="AW7" s="12">
        <f t="shared" si="10"/>
        <v>143.20999999999981</v>
      </c>
      <c r="AX7" s="12">
        <f t="shared" si="10"/>
        <v>7.0699999999999363</v>
      </c>
      <c r="AY7" s="12">
        <f t="shared" si="10"/>
        <v>11.580000000000013</v>
      </c>
      <c r="AZ7" s="12">
        <f t="shared" si="10"/>
        <v>0.26999999999999957</v>
      </c>
      <c r="BA7" s="12">
        <f t="shared" si="10"/>
        <v>2.7899999999999991</v>
      </c>
      <c r="BB7" s="12">
        <f t="shared" si="10"/>
        <v>0</v>
      </c>
      <c r="BC7" s="12"/>
      <c r="BD7" s="12">
        <f>BD14-BD12</f>
        <v>9248.9100000000017</v>
      </c>
    </row>
    <row r="8" spans="1:56" ht="28.8" x14ac:dyDescent="0.3">
      <c r="B8" s="11" t="s">
        <v>75</v>
      </c>
      <c r="C8" s="13">
        <f t="shared" ref="C8:K8" si="11">C7-C6</f>
        <v>101.57999999999993</v>
      </c>
      <c r="D8" s="13">
        <f t="shared" si="11"/>
        <v>-46.279999999999745</v>
      </c>
      <c r="E8" s="13">
        <f t="shared" si="11"/>
        <v>-15.849999999999966</v>
      </c>
      <c r="F8" s="13">
        <f t="shared" si="11"/>
        <v>96.779999999999973</v>
      </c>
      <c r="G8" s="13">
        <f t="shared" si="11"/>
        <v>-21.190000000000055</v>
      </c>
      <c r="H8" s="13">
        <f t="shared" si="11"/>
        <v>-0.9299999999999784</v>
      </c>
      <c r="I8" s="13">
        <f t="shared" si="11"/>
        <v>0</v>
      </c>
      <c r="J8" s="13">
        <f t="shared" si="11"/>
        <v>0.26999999999999957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26.540000000000077</v>
      </c>
      <c r="S8" s="13">
        <f t="shared" si="12"/>
        <v>-20.710000000000036</v>
      </c>
      <c r="T8" s="13">
        <f t="shared" si="12"/>
        <v>-0.87000000000000455</v>
      </c>
      <c r="U8" s="13">
        <f t="shared" si="12"/>
        <v>-3.1500000000000909</v>
      </c>
      <c r="V8" s="13">
        <f t="shared" si="12"/>
        <v>-18.299999999999955</v>
      </c>
      <c r="W8" s="13">
        <f t="shared" si="12"/>
        <v>-3.3700000000000045</v>
      </c>
      <c r="X8" s="13">
        <f t="shared" si="12"/>
        <v>0</v>
      </c>
      <c r="Y8" s="13">
        <f t="shared" si="12"/>
        <v>0.89000000000000057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22</v>
      </c>
      <c r="AG8" s="13">
        <f t="shared" si="13"/>
        <v>-15.170000000000073</v>
      </c>
      <c r="AH8" s="13">
        <f t="shared" si="13"/>
        <v>8.9999999999974989E-2</v>
      </c>
      <c r="AI8" s="13">
        <f t="shared" si="13"/>
        <v>-9.7799999999999727</v>
      </c>
      <c r="AJ8" s="13">
        <f t="shared" si="13"/>
        <v>-9.6800000000000637</v>
      </c>
      <c r="AK8" s="13">
        <f t="shared" si="13"/>
        <v>9.3700000000000045</v>
      </c>
      <c r="AL8" s="13">
        <f t="shared" si="13"/>
        <v>0.22999999999999954</v>
      </c>
      <c r="AM8" s="13">
        <f t="shared" si="13"/>
        <v>1.629999999999999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150.12</v>
      </c>
      <c r="AU8" s="13">
        <f t="shared" si="14"/>
        <v>-82.159999999999854</v>
      </c>
      <c r="AV8" s="13">
        <f t="shared" si="14"/>
        <v>-16.629999999999995</v>
      </c>
      <c r="AW8" s="13">
        <f t="shared" si="14"/>
        <v>83.849999999999909</v>
      </c>
      <c r="AX8" s="13">
        <f t="shared" si="14"/>
        <v>-49.170000000000073</v>
      </c>
      <c r="AY8" s="13">
        <f t="shared" si="14"/>
        <v>5.0700000000000216</v>
      </c>
      <c r="AZ8" s="13">
        <f t="shared" si="14"/>
        <v>0.22999999999999954</v>
      </c>
      <c r="BA8" s="13">
        <f t="shared" si="14"/>
        <v>2.7899999999999991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13.934729824272592</v>
      </c>
      <c r="D9" s="16">
        <f t="shared" si="15"/>
        <v>-1.0356641744785258</v>
      </c>
      <c r="E9" s="16">
        <f t="shared" si="15"/>
        <v>-5.6718554303095248</v>
      </c>
      <c r="F9" s="16">
        <f t="shared" si="15"/>
        <v>5.3219979213523292</v>
      </c>
      <c r="G9" s="16">
        <f t="shared" si="15"/>
        <v>-1.3127652324752999</v>
      </c>
      <c r="H9" s="16">
        <f t="shared" si="15"/>
        <v>-0.52979377919561266</v>
      </c>
      <c r="I9" s="16">
        <f t="shared" si="15"/>
        <v>0</v>
      </c>
      <c r="J9" s="16">
        <f t="shared" si="15"/>
        <v>1.340615690168816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3.1954728794172631</v>
      </c>
      <c r="S9" s="16">
        <f t="shared" si="16"/>
        <v>-0.46830305154499385</v>
      </c>
      <c r="T9" s="16">
        <f t="shared" si="16"/>
        <v>-0.33004552352048727</v>
      </c>
      <c r="U9" s="16">
        <f t="shared" si="16"/>
        <v>-0.16446767296517414</v>
      </c>
      <c r="V9" s="16">
        <f t="shared" si="16"/>
        <v>-1.1488047408597801</v>
      </c>
      <c r="W9" s="16">
        <f t="shared" si="16"/>
        <v>-1.9300154630319022</v>
      </c>
      <c r="X9" s="16">
        <f t="shared" si="16"/>
        <v>0</v>
      </c>
      <c r="Y9" s="16">
        <f t="shared" si="16"/>
        <v>4.3606075453209243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2.5668249542055093</v>
      </c>
      <c r="AG9" s="16">
        <f t="shared" si="17"/>
        <v>-0.3446442689543005</v>
      </c>
      <c r="AH9" s="16">
        <f t="shared" si="17"/>
        <v>3.4255699767812953E-2</v>
      </c>
      <c r="AI9" s="16">
        <f t="shared" si="17"/>
        <v>-0.5114741752609655</v>
      </c>
      <c r="AJ9" s="16">
        <f t="shared" si="17"/>
        <v>-0.6147358794914497</v>
      </c>
      <c r="AK9" s="16">
        <f t="shared" si="17"/>
        <v>5.4718523709413711</v>
      </c>
      <c r="AL9" s="16">
        <f t="shared" si="17"/>
        <v>4.8523206751054753</v>
      </c>
      <c r="AM9" s="16">
        <f t="shared" si="17"/>
        <v>7.6525821596244077</v>
      </c>
      <c r="AN9" s="16">
        <f t="shared" si="17"/>
        <v>0</v>
      </c>
      <c r="AO9" s="16"/>
      <c r="AP9" s="17"/>
      <c r="AS9" s="15" t="s">
        <v>76</v>
      </c>
      <c r="AT9" s="16">
        <f t="shared" ref="AT9:BB9" si="18">AT8/AT5*100</f>
        <v>20.593440059261699</v>
      </c>
      <c r="AU9" s="16">
        <f t="shared" si="18"/>
        <v>-1.8385948266023335</v>
      </c>
      <c r="AV9" s="16">
        <f t="shared" si="18"/>
        <v>-5.9509751297190894</v>
      </c>
      <c r="AW9" s="16">
        <f t="shared" si="18"/>
        <v>4.6109684408492706</v>
      </c>
      <c r="AX9" s="16">
        <f t="shared" si="18"/>
        <v>-3.0461852987640601</v>
      </c>
      <c r="AY9" s="16">
        <f t="shared" si="18"/>
        <v>2.8882306027116451</v>
      </c>
      <c r="AZ9" s="16">
        <f t="shared" si="18"/>
        <v>4.8523206751054753</v>
      </c>
      <c r="BA9" s="16">
        <f t="shared" si="18"/>
        <v>13.853028798411119</v>
      </c>
      <c r="BB9" s="16">
        <f t="shared" si="18"/>
        <v>0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128.07999999999993</v>
      </c>
      <c r="D10" s="18">
        <f t="shared" si="19"/>
        <v>146.22000000000025</v>
      </c>
      <c r="E10" s="18">
        <f t="shared" si="19"/>
        <v>15.849999999999966</v>
      </c>
      <c r="F10" s="18">
        <f t="shared" si="19"/>
        <v>106.22000000000003</v>
      </c>
      <c r="G10" s="18">
        <f t="shared" si="19"/>
        <v>21.410000000000309</v>
      </c>
      <c r="H10" s="18">
        <f t="shared" si="19"/>
        <v>0.9299999999999784</v>
      </c>
      <c r="I10" s="18">
        <f t="shared" si="19"/>
        <v>0</v>
      </c>
      <c r="J10" s="18">
        <f t="shared" si="19"/>
        <v>0.26999999999999957</v>
      </c>
      <c r="K10" s="18">
        <f t="shared" si="19"/>
        <v>0</v>
      </c>
      <c r="L10" s="18"/>
      <c r="M10" s="18">
        <f>M6+M7</f>
        <v>538.67999999999665</v>
      </c>
      <c r="Q10" s="11" t="s">
        <v>77</v>
      </c>
      <c r="R10" s="18">
        <f t="shared" ref="R10:Z10" si="20">R6+R7</f>
        <v>76.520000000000095</v>
      </c>
      <c r="S10" s="18">
        <f t="shared" si="20"/>
        <v>28.990000000000691</v>
      </c>
      <c r="T10" s="18">
        <f t="shared" si="20"/>
        <v>0.87000000000000455</v>
      </c>
      <c r="U10" s="18">
        <f t="shared" si="20"/>
        <v>45.309999999999945</v>
      </c>
      <c r="V10" s="18">
        <f t="shared" si="20"/>
        <v>25.279999999999973</v>
      </c>
      <c r="W10" s="18">
        <f t="shared" si="20"/>
        <v>3.3700000000000045</v>
      </c>
      <c r="X10" s="18">
        <f t="shared" si="20"/>
        <v>0</v>
      </c>
      <c r="Y10" s="18">
        <f t="shared" si="20"/>
        <v>0.89000000000000057</v>
      </c>
      <c r="Z10" s="18">
        <f t="shared" si="20"/>
        <v>0</v>
      </c>
      <c r="AA10" s="18"/>
      <c r="AB10" s="18">
        <f>AB6+AB7</f>
        <v>202.7400000000016</v>
      </c>
      <c r="AE10" s="11" t="s">
        <v>77</v>
      </c>
      <c r="AF10" s="18">
        <f t="shared" ref="AF10:AN10" si="21">AF6+AF7</f>
        <v>43.420000000000073</v>
      </c>
      <c r="AG10" s="18">
        <f t="shared" si="21"/>
        <v>32.329999999999927</v>
      </c>
      <c r="AH10" s="18">
        <f t="shared" si="21"/>
        <v>3.2500000000000568</v>
      </c>
      <c r="AI10" s="18">
        <f t="shared" si="21"/>
        <v>51.999999999999773</v>
      </c>
      <c r="AJ10" s="18">
        <f t="shared" si="21"/>
        <v>33.319999999999936</v>
      </c>
      <c r="AK10" s="18">
        <f t="shared" si="21"/>
        <v>13.79000000000002</v>
      </c>
      <c r="AL10" s="18">
        <f t="shared" si="21"/>
        <v>0.30999999999999961</v>
      </c>
      <c r="AM10" s="18">
        <f t="shared" si="21"/>
        <v>1.629999999999999</v>
      </c>
      <c r="AN10" s="18">
        <f t="shared" si="21"/>
        <v>0</v>
      </c>
      <c r="AO10" s="18"/>
      <c r="AP10" s="18">
        <f>AP6+AP7</f>
        <v>218.32000000000153</v>
      </c>
      <c r="AS10" s="11" t="s">
        <v>77</v>
      </c>
      <c r="AT10" s="18">
        <f t="shared" ref="AT10:BB10" si="22">AT6+AT7</f>
        <v>213.96000000000015</v>
      </c>
      <c r="AU10" s="18">
        <f t="shared" si="22"/>
        <v>201.07999999999993</v>
      </c>
      <c r="AV10" s="18">
        <f t="shared" si="22"/>
        <v>19.970000000000027</v>
      </c>
      <c r="AW10" s="18">
        <f t="shared" si="22"/>
        <v>202.56999999999971</v>
      </c>
      <c r="AX10" s="18">
        <f t="shared" si="22"/>
        <v>63.309999999999945</v>
      </c>
      <c r="AY10" s="18">
        <f t="shared" si="22"/>
        <v>18.090000000000003</v>
      </c>
      <c r="AZ10" s="18">
        <f t="shared" si="22"/>
        <v>0.30999999999999961</v>
      </c>
      <c r="BA10" s="18">
        <f t="shared" si="22"/>
        <v>2.7899999999999991</v>
      </c>
      <c r="BB10" s="18">
        <f t="shared" si="22"/>
        <v>0</v>
      </c>
      <c r="BC10" s="18"/>
      <c r="BD10" s="18">
        <f>BD6+BD7</f>
        <v>18497.82</v>
      </c>
    </row>
    <row r="11" spans="1:56" ht="28.8" x14ac:dyDescent="0.3">
      <c r="B11" s="11" t="s">
        <v>78</v>
      </c>
      <c r="C11" s="19">
        <f t="shared" ref="C11:K11" si="23">C10/C5*100</f>
        <v>17.569996021784149</v>
      </c>
      <c r="D11" s="19">
        <f t="shared" si="23"/>
        <v>3.2721438114142423</v>
      </c>
      <c r="E11" s="19">
        <f t="shared" si="23"/>
        <v>5.6718554303095248</v>
      </c>
      <c r="F11" s="19">
        <f t="shared" si="23"/>
        <v>5.8411099318665496</v>
      </c>
      <c r="G11" s="19">
        <f t="shared" si="23"/>
        <v>1.3263946968993159</v>
      </c>
      <c r="H11" s="19">
        <f t="shared" si="23"/>
        <v>0.52979377919561266</v>
      </c>
      <c r="I11" s="19">
        <f t="shared" si="23"/>
        <v>0</v>
      </c>
      <c r="J11" s="19">
        <f t="shared" si="23"/>
        <v>1.340615690168816</v>
      </c>
      <c r="K11" s="19">
        <f t="shared" si="23"/>
        <v>0</v>
      </c>
      <c r="L11" s="19"/>
      <c r="M11" s="19">
        <f>M10/M5*100</f>
        <v>5.8242538850523644</v>
      </c>
      <c r="Q11" s="11" t="s">
        <v>78</v>
      </c>
      <c r="R11" s="19">
        <f t="shared" ref="R11:Z11" si="24">R10/R5*100</f>
        <v>9.2131719944615131</v>
      </c>
      <c r="S11" s="19">
        <f t="shared" si="24"/>
        <v>0.6555338225151941</v>
      </c>
      <c r="T11" s="19">
        <f t="shared" si="24"/>
        <v>0.33004552352048727</v>
      </c>
      <c r="U11" s="19">
        <f t="shared" si="24"/>
        <v>2.3657238927148625</v>
      </c>
      <c r="V11" s="19">
        <f t="shared" si="24"/>
        <v>1.5869827239855347</v>
      </c>
      <c r="W11" s="19">
        <f t="shared" si="24"/>
        <v>1.9300154630319022</v>
      </c>
      <c r="X11" s="19">
        <f t="shared" si="24"/>
        <v>0</v>
      </c>
      <c r="Y11" s="19">
        <f t="shared" si="24"/>
        <v>4.3606075453209243</v>
      </c>
      <c r="Z11" s="19">
        <f t="shared" si="24"/>
        <v>0</v>
      </c>
      <c r="AA11" s="19"/>
      <c r="AB11" s="19">
        <f>AB10/AB5*100</f>
        <v>2.192042089284052</v>
      </c>
      <c r="AE11" s="11" t="s">
        <v>78</v>
      </c>
      <c r="AF11" s="19">
        <f t="shared" ref="AF11:AN11" si="25">AF10/AF5*100</f>
        <v>5.0659790687092459</v>
      </c>
      <c r="AG11" s="19">
        <f t="shared" si="25"/>
        <v>0.734498959478738</v>
      </c>
      <c r="AH11" s="19">
        <f t="shared" si="25"/>
        <v>1.2370113805047223</v>
      </c>
      <c r="AI11" s="19">
        <f t="shared" si="25"/>
        <v>2.7194945923895872</v>
      </c>
      <c r="AJ11" s="19">
        <f t="shared" si="25"/>
        <v>2.1160123455222037</v>
      </c>
      <c r="AK11" s="19">
        <f t="shared" si="25"/>
        <v>8.0530249941602552</v>
      </c>
      <c r="AL11" s="19">
        <f t="shared" si="25"/>
        <v>6.5400843881856447</v>
      </c>
      <c r="AM11" s="19">
        <f t="shared" si="25"/>
        <v>7.6525821596244077</v>
      </c>
      <c r="AN11" s="19">
        <f t="shared" si="25"/>
        <v>0</v>
      </c>
      <c r="AO11" s="19"/>
      <c r="AP11" s="19">
        <f>AP10/AP5*100</f>
        <v>2.3604943717692306</v>
      </c>
      <c r="AS11" s="11" t="s">
        <v>78</v>
      </c>
      <c r="AT11" s="19">
        <f t="shared" ref="AT11:BB11" si="26">AT10/AT5*100</f>
        <v>29.351002098851826</v>
      </c>
      <c r="AU11" s="19">
        <f t="shared" si="26"/>
        <v>4.499813141835415</v>
      </c>
      <c r="AV11" s="19">
        <f t="shared" si="26"/>
        <v>7.1461799964215516</v>
      </c>
      <c r="AW11" s="19">
        <f t="shared" si="26"/>
        <v>11.139461861214508</v>
      </c>
      <c r="AX11" s="19">
        <f t="shared" si="26"/>
        <v>3.9221881485611587</v>
      </c>
      <c r="AY11" s="19">
        <f t="shared" si="26"/>
        <v>10.305343511450383</v>
      </c>
      <c r="AZ11" s="19">
        <f t="shared" si="26"/>
        <v>6.5400843881856447</v>
      </c>
      <c r="BA11" s="19">
        <f t="shared" si="26"/>
        <v>13.853028798411119</v>
      </c>
      <c r="BB11" s="19">
        <f t="shared" si="26"/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'00-06'!B8</f>
        <v>715.72</v>
      </c>
      <c r="D12" s="12">
        <f>'00-06'!C8</f>
        <v>4372.38</v>
      </c>
      <c r="E12" s="12">
        <f>'00-06'!D8</f>
        <v>263.60000000000002</v>
      </c>
      <c r="F12" s="12">
        <f>'00-06'!E8</f>
        <v>1813.77</v>
      </c>
      <c r="G12" s="12">
        <f>'00-06'!F8</f>
        <v>1592.85</v>
      </c>
      <c r="H12" s="12">
        <f>'00-06'!G8</f>
        <v>174.61</v>
      </c>
      <c r="I12" s="12">
        <f>'00-06'!H8</f>
        <v>4.74</v>
      </c>
      <c r="J12" s="12">
        <f>'00-06'!I8</f>
        <v>20.14</v>
      </c>
      <c r="K12" s="12">
        <f>'00-06'!J8</f>
        <v>19.75</v>
      </c>
      <c r="L12" s="12">
        <f>'00-06'!K8</f>
        <v>2.0099999999999998</v>
      </c>
      <c r="M12" s="20">
        <f>SUM(C12:L12)</f>
        <v>8979.5700000000015</v>
      </c>
      <c r="Q12" s="11" t="s">
        <v>79</v>
      </c>
      <c r="R12" s="12">
        <f>'06-12'!B8</f>
        <v>805.56</v>
      </c>
      <c r="S12" s="12">
        <f>'06-12'!C8</f>
        <v>4397.5</v>
      </c>
      <c r="T12" s="12">
        <f>'06-12'!D8</f>
        <v>262.73</v>
      </c>
      <c r="U12" s="12">
        <f>'06-12'!E8</f>
        <v>1891.04</v>
      </c>
      <c r="V12" s="12">
        <f>'06-12'!F8</f>
        <v>1571.17</v>
      </c>
      <c r="W12" s="12">
        <f>'06-12'!G8</f>
        <v>171.24</v>
      </c>
      <c r="X12" s="12">
        <f>'06-12'!H8</f>
        <v>4.74</v>
      </c>
      <c r="Y12" s="12">
        <f>'06-12'!I8</f>
        <v>20.41</v>
      </c>
      <c r="Z12" s="12">
        <f>'06-12'!J8</f>
        <v>19.75</v>
      </c>
      <c r="AA12" s="12">
        <f>'06-12'!K8</f>
        <v>3.4</v>
      </c>
      <c r="AB12" s="20">
        <f>SUM(R12:AA12)</f>
        <v>9147.5399999999991</v>
      </c>
      <c r="AE12" s="11" t="s">
        <v>79</v>
      </c>
      <c r="AF12" s="12">
        <f>'12-18'!B8</f>
        <v>846.38</v>
      </c>
      <c r="AG12" s="12">
        <f>'12-18'!C8</f>
        <v>4377.8900000000003</v>
      </c>
      <c r="AH12" s="12">
        <f>'12-18'!D8</f>
        <v>261.14999999999998</v>
      </c>
      <c r="AI12" s="12">
        <f>'12-18'!E8</f>
        <v>1881.23</v>
      </c>
      <c r="AJ12" s="12">
        <f>'12-18'!F8</f>
        <v>1553.16</v>
      </c>
      <c r="AK12" s="12">
        <f>'12-18'!G8</f>
        <v>169.03</v>
      </c>
      <c r="AL12" s="12">
        <f>'12-18'!H8</f>
        <v>4.7</v>
      </c>
      <c r="AM12" s="12">
        <f>'12-18'!I8</f>
        <v>21.3</v>
      </c>
      <c r="AN12" s="12">
        <f>'12-18'!J8</f>
        <v>19.75</v>
      </c>
      <c r="AO12" s="12">
        <f>'12-18'!K8</f>
        <v>5.16</v>
      </c>
      <c r="AP12" s="20">
        <f>SUM(AF12:AO12)</f>
        <v>9139.75</v>
      </c>
      <c r="AS12" s="11" t="s">
        <v>79</v>
      </c>
      <c r="AT12" s="12">
        <f>'00-18'!B8</f>
        <v>697.05</v>
      </c>
      <c r="AU12" s="12">
        <f>'00-18'!C8</f>
        <v>4327.01</v>
      </c>
      <c r="AV12" s="12">
        <f>'00-18'!D8</f>
        <v>261.14999999999998</v>
      </c>
      <c r="AW12" s="12">
        <f>'00-18'!E8</f>
        <v>1759.13</v>
      </c>
      <c r="AX12" s="12">
        <f>'00-18'!F8</f>
        <v>1557.91</v>
      </c>
      <c r="AY12" s="12">
        <f>'00-18'!G8</f>
        <v>169.03</v>
      </c>
      <c r="AZ12" s="12">
        <f>'00-18'!H8</f>
        <v>4.7</v>
      </c>
      <c r="BA12" s="12">
        <f>'00-18'!I8</f>
        <v>20.14</v>
      </c>
      <c r="BB12" s="12">
        <f>'00-18'!J8</f>
        <v>19.75</v>
      </c>
      <c r="BC12" s="12">
        <f>'00-18'!K8</f>
        <v>0.28999999999999998</v>
      </c>
      <c r="BD12" s="12">
        <f>'00-18'!L7</f>
        <v>0</v>
      </c>
    </row>
    <row r="13" spans="1:56" x14ac:dyDescent="0.3">
      <c r="B13" s="11" t="s">
        <v>80</v>
      </c>
      <c r="C13" s="19">
        <f t="shared" ref="C13:K13" si="27">C12/C5*100</f>
        <v>98.182366901244222</v>
      </c>
      <c r="D13" s="19">
        <f t="shared" si="27"/>
        <v>97.846096007053617</v>
      </c>
      <c r="E13" s="19">
        <f t="shared" si="27"/>
        <v>94.32814456969048</v>
      </c>
      <c r="F13" s="19">
        <f t="shared" si="27"/>
        <v>99.74044399474289</v>
      </c>
      <c r="G13" s="19">
        <f t="shared" si="27"/>
        <v>98.680420035312693</v>
      </c>
      <c r="H13" s="19">
        <f t="shared" si="27"/>
        <v>99.470206220804386</v>
      </c>
      <c r="I13" s="19">
        <f t="shared" si="27"/>
        <v>100</v>
      </c>
      <c r="J13" s="19">
        <f t="shared" si="27"/>
        <v>100</v>
      </c>
      <c r="K13" s="19">
        <f t="shared" si="27"/>
        <v>100</v>
      </c>
      <c r="L13" s="19"/>
      <c r="M13" s="19">
        <f>M12/M5*100</f>
        <v>97.087873057473814</v>
      </c>
      <c r="Q13" s="11" t="s">
        <v>80</v>
      </c>
      <c r="R13" s="19">
        <f t="shared" ref="R13:Z13" si="28">R12/R5*100</f>
        <v>96.991150442477874</v>
      </c>
      <c r="S13" s="19">
        <f t="shared" si="28"/>
        <v>99.438081562969899</v>
      </c>
      <c r="T13" s="19">
        <f t="shared" si="28"/>
        <v>99.669954476479518</v>
      </c>
      <c r="U13" s="19">
        <f t="shared" si="28"/>
        <v>98.734904217159979</v>
      </c>
      <c r="V13" s="19">
        <f t="shared" si="28"/>
        <v>98.632106267577342</v>
      </c>
      <c r="W13" s="19">
        <f t="shared" si="28"/>
        <v>98.069984536968107</v>
      </c>
      <c r="X13" s="19">
        <f t="shared" si="28"/>
        <v>100</v>
      </c>
      <c r="Y13" s="19">
        <f t="shared" si="28"/>
        <v>100</v>
      </c>
      <c r="Z13" s="19">
        <f t="shared" si="28"/>
        <v>100</v>
      </c>
      <c r="AA13" s="19"/>
      <c r="AB13" s="19">
        <f>AB12/AB5*100</f>
        <v>98.903978955357971</v>
      </c>
      <c r="AE13" s="11" t="s">
        <v>80</v>
      </c>
      <c r="AF13" s="19">
        <f t="shared" ref="AF13:AN13" si="29">AF12/AF5*100</f>
        <v>98.750422942748131</v>
      </c>
      <c r="AG13" s="19">
        <f t="shared" si="29"/>
        <v>99.460428385783487</v>
      </c>
      <c r="AH13" s="19">
        <f t="shared" si="29"/>
        <v>99.398622159631543</v>
      </c>
      <c r="AI13" s="19">
        <f t="shared" si="29"/>
        <v>98.384515616174724</v>
      </c>
      <c r="AJ13" s="19">
        <f t="shared" si="29"/>
        <v>98.634625887493172</v>
      </c>
      <c r="AK13" s="19">
        <f t="shared" si="29"/>
        <v>98.709413688390555</v>
      </c>
      <c r="AL13" s="19">
        <f t="shared" si="29"/>
        <v>99.156118143459921</v>
      </c>
      <c r="AM13" s="19">
        <f t="shared" si="29"/>
        <v>100</v>
      </c>
      <c r="AN13" s="19">
        <f t="shared" si="29"/>
        <v>100</v>
      </c>
      <c r="AO13" s="19"/>
      <c r="AP13" s="19">
        <f>AP12/AP5*100</f>
        <v>98.81975281411539</v>
      </c>
      <c r="AS13" s="11" t="s">
        <v>80</v>
      </c>
      <c r="AT13" s="19">
        <f t="shared" ref="AT13:BB13" si="30">AT12/AT5*100</f>
        <v>95.621218980204929</v>
      </c>
      <c r="AU13" s="19">
        <f t="shared" si="30"/>
        <v>96.830796015781132</v>
      </c>
      <c r="AV13" s="19">
        <f t="shared" si="30"/>
        <v>93.451422436929676</v>
      </c>
      <c r="AW13" s="19">
        <f t="shared" si="30"/>
        <v>96.735753289817382</v>
      </c>
      <c r="AX13" s="19">
        <f t="shared" si="30"/>
        <v>96.515813276337397</v>
      </c>
      <c r="AY13" s="19">
        <f t="shared" si="30"/>
        <v>96.291443545630628</v>
      </c>
      <c r="AZ13" s="19">
        <f t="shared" si="30"/>
        <v>99.156118143459921</v>
      </c>
      <c r="BA13" s="19">
        <f t="shared" si="30"/>
        <v>100</v>
      </c>
      <c r="BB13" s="19">
        <f t="shared" si="30"/>
        <v>100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'06'!B8</f>
        <v>830.55</v>
      </c>
      <c r="D14" s="9">
        <f>'06'!C8</f>
        <v>4422.3500000000004</v>
      </c>
      <c r="E14" s="9">
        <f>'06'!D8</f>
        <v>263.60000000000002</v>
      </c>
      <c r="F14" s="9">
        <f>'06'!E8</f>
        <v>1915.27</v>
      </c>
      <c r="G14" s="9">
        <f>'06'!F8</f>
        <v>1592.96</v>
      </c>
      <c r="H14" s="9">
        <f>'06'!G8</f>
        <v>174.61</v>
      </c>
      <c r="I14" s="9">
        <f>'06'!H8</f>
        <v>4.74</v>
      </c>
      <c r="J14" s="9">
        <f>'06'!I8</f>
        <v>20.41</v>
      </c>
      <c r="K14" s="9">
        <f>'06'!J8</f>
        <v>19.75</v>
      </c>
      <c r="L14" s="9">
        <f>'06'!K8</f>
        <v>4.67</v>
      </c>
      <c r="M14" s="9">
        <f>SUM(C14:L14)</f>
        <v>9248.91</v>
      </c>
      <c r="Q14" s="9" t="s">
        <v>83</v>
      </c>
      <c r="R14" s="9">
        <f>'12'!B8</f>
        <v>857.09</v>
      </c>
      <c r="S14" s="9">
        <f>'12'!C8</f>
        <v>4401.6400000000003</v>
      </c>
      <c r="T14" s="9">
        <f>'12'!D8</f>
        <v>262.73</v>
      </c>
      <c r="U14" s="9">
        <f>'12'!E8</f>
        <v>1912.12</v>
      </c>
      <c r="V14" s="9">
        <f>'12'!F8</f>
        <v>1574.66</v>
      </c>
      <c r="W14" s="9">
        <f>'12'!G8</f>
        <v>171.24</v>
      </c>
      <c r="X14" s="9">
        <f>'12'!H8</f>
        <v>4.74</v>
      </c>
      <c r="Y14" s="9">
        <f>'12'!I8</f>
        <v>21.3</v>
      </c>
      <c r="Z14" s="9">
        <f>'12'!J8</f>
        <v>19.75</v>
      </c>
      <c r="AA14" s="9">
        <f>'12'!K8</f>
        <v>23.64</v>
      </c>
      <c r="AB14" s="10">
        <f>SUM(R14:AA14)</f>
        <v>9248.91</v>
      </c>
      <c r="AE14" s="9" t="s">
        <v>81</v>
      </c>
      <c r="AF14" s="9">
        <f>SUM('18'!B8)</f>
        <v>879.09</v>
      </c>
      <c r="AG14" s="9">
        <f>SUM('18'!C8)</f>
        <v>4386.47</v>
      </c>
      <c r="AH14" s="9">
        <f>SUM('18'!D8)</f>
        <v>262.82</v>
      </c>
      <c r="AI14" s="9">
        <f>SUM('18'!E8)</f>
        <v>1902.34</v>
      </c>
      <c r="AJ14" s="9">
        <f>SUM('18'!F8)</f>
        <v>1564.98</v>
      </c>
      <c r="AK14" s="9">
        <f>SUM('18'!G8)</f>
        <v>180.61</v>
      </c>
      <c r="AL14" s="9">
        <f>SUM('18'!H8)</f>
        <v>4.97</v>
      </c>
      <c r="AM14" s="9">
        <f>SUM('18'!I8)</f>
        <v>22.93</v>
      </c>
      <c r="AN14" s="9">
        <f>SUM('18'!J8)</f>
        <v>19.75</v>
      </c>
      <c r="AO14" s="9">
        <f>SUM('18'!K8)</f>
        <v>24.95</v>
      </c>
      <c r="AP14" s="10">
        <f>SUM(AF14:AO14)</f>
        <v>9248.9100000000017</v>
      </c>
      <c r="AS14" s="9" t="s">
        <v>81</v>
      </c>
      <c r="AT14" s="9">
        <f>AF14</f>
        <v>879.09</v>
      </c>
      <c r="AU14" s="9">
        <f t="shared" ref="AU14:BC14" si="31">AG14</f>
        <v>4386.47</v>
      </c>
      <c r="AV14" s="9">
        <f t="shared" si="31"/>
        <v>262.82</v>
      </c>
      <c r="AW14" s="9">
        <f t="shared" si="31"/>
        <v>1902.34</v>
      </c>
      <c r="AX14" s="9">
        <f t="shared" si="31"/>
        <v>1564.98</v>
      </c>
      <c r="AY14" s="9">
        <f t="shared" si="31"/>
        <v>180.61</v>
      </c>
      <c r="AZ14" s="9">
        <f t="shared" si="31"/>
        <v>4.97</v>
      </c>
      <c r="BA14" s="9">
        <f t="shared" si="31"/>
        <v>22.93</v>
      </c>
      <c r="BB14" s="9">
        <f t="shared" si="31"/>
        <v>19.75</v>
      </c>
      <c r="BC14" s="9">
        <f t="shared" si="31"/>
        <v>24.95</v>
      </c>
      <c r="BD14" s="10">
        <f>SUM(AT14:BC14)</f>
        <v>9248.9100000000017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05C5B-CD06-43AF-8FAB-BCCE437D7660}">
  <dimension ref="A1:BD14"/>
  <sheetViews>
    <sheetView zoomScale="85" zoomScaleNormal="85" workbookViewId="0">
      <selection activeCell="BB14" sqref="BB14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17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00'!B9</f>
        <v>5062.41</v>
      </c>
      <c r="D5" s="9">
        <f>'tieri 00'!C9</f>
        <v>38199.56</v>
      </c>
      <c r="E5" s="9">
        <f>'tieri 00'!D9</f>
        <v>7134</v>
      </c>
      <c r="F5" s="9">
        <f>'tieri 00'!E9</f>
        <v>27777.84</v>
      </c>
      <c r="G5" s="9">
        <f>'tieri 00'!F9</f>
        <v>22.53</v>
      </c>
      <c r="H5" s="9">
        <f>'tieri 00'!G9</f>
        <v>5.36</v>
      </c>
      <c r="I5" s="9">
        <f>'tieri 00'!H9</f>
        <v>108.05</v>
      </c>
      <c r="J5" s="9">
        <f>'tieri 00'!I9</f>
        <v>564.14</v>
      </c>
      <c r="K5" s="9">
        <f>'tieri 00'!J9</f>
        <v>0</v>
      </c>
      <c r="L5" s="9">
        <f>'tieri 00'!K9</f>
        <v>0</v>
      </c>
      <c r="M5" s="9">
        <f>SUM(C5:L5)</f>
        <v>78873.89</v>
      </c>
      <c r="Q5" s="9" t="s">
        <v>82</v>
      </c>
      <c r="R5" s="9">
        <f>C14</f>
        <v>5147.34</v>
      </c>
      <c r="S5" s="9">
        <f t="shared" ref="S5:AA5" si="0">D14</f>
        <v>37549.47</v>
      </c>
      <c r="T5" s="9">
        <f t="shared" si="0"/>
        <v>7661.41</v>
      </c>
      <c r="U5" s="9">
        <f t="shared" si="0"/>
        <v>27810.53</v>
      </c>
      <c r="V5" s="9">
        <f t="shared" si="0"/>
        <v>22.53</v>
      </c>
      <c r="W5" s="9">
        <f t="shared" si="0"/>
        <v>5.36</v>
      </c>
      <c r="X5" s="9">
        <f t="shared" si="0"/>
        <v>107.95</v>
      </c>
      <c r="Y5" s="9">
        <f t="shared" si="0"/>
        <v>569.29999999999995</v>
      </c>
      <c r="Z5" s="9">
        <f t="shared" si="0"/>
        <v>0</v>
      </c>
      <c r="AA5" s="9">
        <f t="shared" si="0"/>
        <v>0</v>
      </c>
      <c r="AB5" s="10">
        <f>SUM(R5:AA5)</f>
        <v>78873.89</v>
      </c>
      <c r="AE5" s="9" t="s">
        <v>83</v>
      </c>
      <c r="AF5" s="9">
        <f>R14</f>
        <v>5240.7299999999996</v>
      </c>
      <c r="AG5" s="9">
        <f t="shared" ref="AG5:AO5" si="1">S14</f>
        <v>36595.11</v>
      </c>
      <c r="AH5" s="9">
        <f t="shared" si="1"/>
        <v>8485.7000000000007</v>
      </c>
      <c r="AI5" s="9">
        <f t="shared" si="1"/>
        <v>27836.87</v>
      </c>
      <c r="AJ5" s="9">
        <f t="shared" si="1"/>
        <v>22.53</v>
      </c>
      <c r="AK5" s="9">
        <f t="shared" si="1"/>
        <v>5.66</v>
      </c>
      <c r="AL5" s="9">
        <f t="shared" si="1"/>
        <v>106.83</v>
      </c>
      <c r="AM5" s="9">
        <f t="shared" si="1"/>
        <v>580.46</v>
      </c>
      <c r="AN5" s="9">
        <f t="shared" si="1"/>
        <v>0</v>
      </c>
      <c r="AO5" s="9">
        <f t="shared" si="1"/>
        <v>0</v>
      </c>
      <c r="AP5" s="10">
        <f>SUM(AF5:AO5)</f>
        <v>78873.89</v>
      </c>
      <c r="AS5" s="9" t="s">
        <v>72</v>
      </c>
      <c r="AT5" s="9">
        <f>C5</f>
        <v>5062.41</v>
      </c>
      <c r="AU5" s="9">
        <f t="shared" ref="AU5:BC5" si="2">D5</f>
        <v>38199.56</v>
      </c>
      <c r="AV5" s="9">
        <f t="shared" si="2"/>
        <v>7134</v>
      </c>
      <c r="AW5" s="9">
        <f t="shared" si="2"/>
        <v>27777.84</v>
      </c>
      <c r="AX5" s="9">
        <f t="shared" si="2"/>
        <v>22.53</v>
      </c>
      <c r="AY5" s="9">
        <f t="shared" si="2"/>
        <v>5.36</v>
      </c>
      <c r="AZ5" s="9">
        <f t="shared" si="2"/>
        <v>108.05</v>
      </c>
      <c r="BA5" s="9">
        <f t="shared" si="2"/>
        <v>564.14</v>
      </c>
      <c r="BB5" s="9">
        <f t="shared" si="2"/>
        <v>0</v>
      </c>
      <c r="BC5" s="9">
        <f t="shared" si="2"/>
        <v>0</v>
      </c>
      <c r="BD5" s="10">
        <f>SUM(AT5:BC5)</f>
        <v>78873.89</v>
      </c>
    </row>
    <row r="6" spans="1:56" ht="28.8" x14ac:dyDescent="0.3">
      <c r="B6" s="11" t="s">
        <v>73</v>
      </c>
      <c r="C6" s="12">
        <f t="shared" ref="C6:K6" si="3">C5-C12</f>
        <v>57.489999999999782</v>
      </c>
      <c r="D6" s="12">
        <f t="shared" si="3"/>
        <v>792.90999999999622</v>
      </c>
      <c r="E6" s="12">
        <f t="shared" si="3"/>
        <v>122.32999999999993</v>
      </c>
      <c r="F6" s="12">
        <f t="shared" si="3"/>
        <v>580.34999999999854</v>
      </c>
      <c r="G6" s="12">
        <f t="shared" si="3"/>
        <v>0</v>
      </c>
      <c r="H6" s="12">
        <f t="shared" si="3"/>
        <v>0</v>
      </c>
      <c r="I6" s="12">
        <f t="shared" si="3"/>
        <v>0.17000000000000171</v>
      </c>
      <c r="J6" s="12">
        <f t="shared" si="3"/>
        <v>0.37000000000000455</v>
      </c>
      <c r="K6" s="12">
        <f t="shared" si="3"/>
        <v>0</v>
      </c>
      <c r="L6" s="12"/>
      <c r="M6" s="12">
        <f>M5-M12</f>
        <v>1553.6199999999953</v>
      </c>
      <c r="Q6" s="11" t="s">
        <v>73</v>
      </c>
      <c r="R6" s="12">
        <f t="shared" ref="R6:Z6" si="4">R5-R12</f>
        <v>61.600000000000364</v>
      </c>
      <c r="S6" s="12">
        <f t="shared" si="4"/>
        <v>1143.3000000000029</v>
      </c>
      <c r="T6" s="12">
        <f t="shared" si="4"/>
        <v>119.23999999999978</v>
      </c>
      <c r="U6" s="12">
        <f t="shared" si="4"/>
        <v>573.16999999999825</v>
      </c>
      <c r="V6" s="12">
        <f t="shared" si="4"/>
        <v>0</v>
      </c>
      <c r="W6" s="12">
        <f t="shared" si="4"/>
        <v>0</v>
      </c>
      <c r="X6" s="12">
        <f t="shared" si="4"/>
        <v>1.2199999999999989</v>
      </c>
      <c r="Y6" s="12">
        <f t="shared" si="4"/>
        <v>0.2299999999999045</v>
      </c>
      <c r="Z6" s="12">
        <f t="shared" si="4"/>
        <v>0</v>
      </c>
      <c r="AA6" s="12"/>
      <c r="AB6" s="12">
        <f>AB5-AB12</f>
        <v>1898.7599999999948</v>
      </c>
      <c r="AE6" s="11" t="s">
        <v>73</v>
      </c>
      <c r="AF6" s="12">
        <f t="shared" ref="AF6:AN6" si="5">AF5-AF12</f>
        <v>17.469999999999345</v>
      </c>
      <c r="AG6" s="12">
        <f t="shared" si="5"/>
        <v>163.69000000000233</v>
      </c>
      <c r="AH6" s="12">
        <f t="shared" si="5"/>
        <v>96.840000000000146</v>
      </c>
      <c r="AI6" s="12">
        <f t="shared" si="5"/>
        <v>649.91999999999825</v>
      </c>
      <c r="AJ6" s="12">
        <f t="shared" si="5"/>
        <v>0</v>
      </c>
      <c r="AK6" s="12">
        <f t="shared" si="5"/>
        <v>0</v>
      </c>
      <c r="AL6" s="12">
        <f t="shared" si="5"/>
        <v>0</v>
      </c>
      <c r="AM6" s="12">
        <f t="shared" si="5"/>
        <v>0</v>
      </c>
      <c r="AN6" s="12">
        <f t="shared" si="5"/>
        <v>0</v>
      </c>
      <c r="AO6" s="12"/>
      <c r="AP6" s="12">
        <f>AP5-AP12</f>
        <v>927.9199999999837</v>
      </c>
      <c r="AS6" s="11" t="s">
        <v>73</v>
      </c>
      <c r="AT6" s="12">
        <f t="shared" ref="AT6:BB6" si="6">AT5-AT12</f>
        <v>107.44999999999982</v>
      </c>
      <c r="AU6" s="12">
        <f t="shared" si="6"/>
        <v>2015.7699999999968</v>
      </c>
      <c r="AV6" s="12">
        <f t="shared" si="6"/>
        <v>259.10999999999967</v>
      </c>
      <c r="AW6" s="12">
        <f t="shared" si="6"/>
        <v>1721.8499999999985</v>
      </c>
      <c r="AX6" s="12">
        <f t="shared" si="6"/>
        <v>0</v>
      </c>
      <c r="AY6" s="12">
        <f t="shared" si="6"/>
        <v>0</v>
      </c>
      <c r="AZ6" s="12">
        <f t="shared" si="6"/>
        <v>1.3900000000000006</v>
      </c>
      <c r="BA6" s="12">
        <f t="shared" si="6"/>
        <v>0.60000000000002274</v>
      </c>
      <c r="BB6" s="12">
        <f t="shared" si="6"/>
        <v>0</v>
      </c>
      <c r="BC6" s="12"/>
      <c r="BD6" s="12">
        <f>BD5-BD12</f>
        <v>78873.89</v>
      </c>
    </row>
    <row r="7" spans="1:56" ht="28.8" x14ac:dyDescent="0.3">
      <c r="B7" s="11" t="s">
        <v>74</v>
      </c>
      <c r="C7" s="12">
        <f t="shared" ref="C7:K7" si="7">C14-C12</f>
        <v>142.42000000000007</v>
      </c>
      <c r="D7" s="12">
        <f t="shared" si="7"/>
        <v>142.81999999999971</v>
      </c>
      <c r="E7" s="12">
        <f t="shared" si="7"/>
        <v>649.73999999999978</v>
      </c>
      <c r="F7" s="12">
        <f t="shared" si="7"/>
        <v>613.03999999999724</v>
      </c>
      <c r="G7" s="12">
        <f t="shared" si="7"/>
        <v>0</v>
      </c>
      <c r="H7" s="12">
        <f t="shared" si="7"/>
        <v>0</v>
      </c>
      <c r="I7" s="12">
        <f t="shared" si="7"/>
        <v>7.000000000000739E-2</v>
      </c>
      <c r="J7" s="12">
        <f t="shared" si="7"/>
        <v>5.5299999999999727</v>
      </c>
      <c r="K7" s="12">
        <f t="shared" si="7"/>
        <v>0</v>
      </c>
      <c r="L7" s="12"/>
      <c r="M7" s="12">
        <f>M14-M12</f>
        <v>1553.6199999999953</v>
      </c>
      <c r="Q7" s="11" t="s">
        <v>74</v>
      </c>
      <c r="R7" s="12">
        <f t="shared" ref="R7:Z7" si="8">R14-R12</f>
        <v>154.98999999999978</v>
      </c>
      <c r="S7" s="12">
        <f t="shared" si="8"/>
        <v>188.94000000000233</v>
      </c>
      <c r="T7" s="12">
        <f t="shared" si="8"/>
        <v>943.53000000000065</v>
      </c>
      <c r="U7" s="12">
        <f t="shared" si="8"/>
        <v>599.5099999999984</v>
      </c>
      <c r="V7" s="12">
        <f t="shared" si="8"/>
        <v>0</v>
      </c>
      <c r="W7" s="12">
        <f t="shared" si="8"/>
        <v>0.29999999999999982</v>
      </c>
      <c r="X7" s="12">
        <f t="shared" si="8"/>
        <v>9.9999999999994316E-2</v>
      </c>
      <c r="Y7" s="12">
        <f t="shared" si="8"/>
        <v>11.389999999999986</v>
      </c>
      <c r="Z7" s="12">
        <f t="shared" si="8"/>
        <v>0</v>
      </c>
      <c r="AA7" s="12"/>
      <c r="AB7" s="12">
        <f>AB14-AB12</f>
        <v>1898.7599999999948</v>
      </c>
      <c r="AE7" s="11" t="s">
        <v>74</v>
      </c>
      <c r="AF7" s="12">
        <f t="shared" ref="AF7:AN7" si="9">AF14-AF12</f>
        <v>68.760000000000218</v>
      </c>
      <c r="AG7" s="12">
        <f t="shared" si="9"/>
        <v>123.74000000000524</v>
      </c>
      <c r="AH7" s="12">
        <f t="shared" si="9"/>
        <v>77.079999999999927</v>
      </c>
      <c r="AI7" s="12">
        <f t="shared" si="9"/>
        <v>654.68999999999869</v>
      </c>
      <c r="AJ7" s="12">
        <f t="shared" si="9"/>
        <v>5.9999999999998721E-2</v>
      </c>
      <c r="AK7" s="12">
        <f t="shared" si="9"/>
        <v>0</v>
      </c>
      <c r="AL7" s="12">
        <f t="shared" si="9"/>
        <v>0</v>
      </c>
      <c r="AM7" s="12">
        <f t="shared" si="9"/>
        <v>3.5899999999999181</v>
      </c>
      <c r="AN7" s="12">
        <f t="shared" si="9"/>
        <v>0</v>
      </c>
      <c r="AO7" s="12"/>
      <c r="AP7" s="12">
        <f>AP14-AP12</f>
        <v>927.91999999999825</v>
      </c>
      <c r="AS7" s="11" t="s">
        <v>74</v>
      </c>
      <c r="AT7" s="12">
        <f t="shared" ref="AT7:BB7" si="10">AT14-AT12</f>
        <v>337.0600000000004</v>
      </c>
      <c r="AU7" s="12">
        <f t="shared" si="10"/>
        <v>371.37000000000262</v>
      </c>
      <c r="AV7" s="12">
        <f t="shared" si="10"/>
        <v>1591.0500000000002</v>
      </c>
      <c r="AW7" s="12">
        <f t="shared" si="10"/>
        <v>1785.6499999999978</v>
      </c>
      <c r="AX7" s="12">
        <f t="shared" si="10"/>
        <v>5.9999999999998721E-2</v>
      </c>
      <c r="AY7" s="12">
        <f t="shared" si="10"/>
        <v>0.29999999999999982</v>
      </c>
      <c r="AZ7" s="12">
        <f t="shared" si="10"/>
        <v>0.17000000000000171</v>
      </c>
      <c r="BA7" s="12">
        <f t="shared" si="10"/>
        <v>20.509999999999991</v>
      </c>
      <c r="BB7" s="12">
        <f t="shared" si="10"/>
        <v>0</v>
      </c>
      <c r="BC7" s="12"/>
      <c r="BD7" s="12">
        <f>BD14-BD12</f>
        <v>78873.890000000014</v>
      </c>
    </row>
    <row r="8" spans="1:56" ht="28.8" x14ac:dyDescent="0.3">
      <c r="B8" s="11" t="s">
        <v>75</v>
      </c>
      <c r="C8" s="13">
        <f t="shared" ref="C8:K8" si="11">C7-C6</f>
        <v>84.930000000000291</v>
      </c>
      <c r="D8" s="13">
        <f t="shared" si="11"/>
        <v>-650.08999999999651</v>
      </c>
      <c r="E8" s="13">
        <f t="shared" si="11"/>
        <v>527.40999999999985</v>
      </c>
      <c r="F8" s="13">
        <f t="shared" si="11"/>
        <v>32.68999999999869</v>
      </c>
      <c r="G8" s="13">
        <f t="shared" si="11"/>
        <v>0</v>
      </c>
      <c r="H8" s="13">
        <f t="shared" si="11"/>
        <v>0</v>
      </c>
      <c r="I8" s="13">
        <f t="shared" si="11"/>
        <v>-9.9999999999994316E-2</v>
      </c>
      <c r="J8" s="13">
        <f t="shared" si="11"/>
        <v>5.1599999999999682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93.389999999999418</v>
      </c>
      <c r="S8" s="13">
        <f t="shared" si="12"/>
        <v>-954.36000000000058</v>
      </c>
      <c r="T8" s="13">
        <f t="shared" si="12"/>
        <v>824.29000000000087</v>
      </c>
      <c r="U8" s="13">
        <f t="shared" si="12"/>
        <v>26.340000000000146</v>
      </c>
      <c r="V8" s="13">
        <f t="shared" si="12"/>
        <v>0</v>
      </c>
      <c r="W8" s="13">
        <f t="shared" si="12"/>
        <v>0.29999999999999982</v>
      </c>
      <c r="X8" s="13">
        <f t="shared" si="12"/>
        <v>-1.1200000000000045</v>
      </c>
      <c r="Y8" s="13">
        <f t="shared" si="12"/>
        <v>11.160000000000082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51.290000000000873</v>
      </c>
      <c r="AG8" s="13">
        <f t="shared" si="13"/>
        <v>-39.94999999999709</v>
      </c>
      <c r="AH8" s="13">
        <f t="shared" si="13"/>
        <v>-19.760000000000218</v>
      </c>
      <c r="AI8" s="13">
        <f t="shared" si="13"/>
        <v>4.7700000000004366</v>
      </c>
      <c r="AJ8" s="13">
        <f t="shared" si="13"/>
        <v>5.9999999999998721E-2</v>
      </c>
      <c r="AK8" s="13">
        <f t="shared" si="13"/>
        <v>0</v>
      </c>
      <c r="AL8" s="13">
        <f t="shared" si="13"/>
        <v>0</v>
      </c>
      <c r="AM8" s="13">
        <f t="shared" si="13"/>
        <v>3.5899999999999181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229.61000000000058</v>
      </c>
      <c r="AU8" s="13">
        <f t="shared" si="14"/>
        <v>-1644.3999999999942</v>
      </c>
      <c r="AV8" s="13">
        <f t="shared" si="14"/>
        <v>1331.9400000000005</v>
      </c>
      <c r="AW8" s="13">
        <f t="shared" si="14"/>
        <v>63.799999999999272</v>
      </c>
      <c r="AX8" s="13">
        <f t="shared" si="14"/>
        <v>5.9999999999998721E-2</v>
      </c>
      <c r="AY8" s="13">
        <f t="shared" si="14"/>
        <v>0.29999999999999982</v>
      </c>
      <c r="AZ8" s="13">
        <f t="shared" si="14"/>
        <v>-1.2199999999999989</v>
      </c>
      <c r="BA8" s="13">
        <f t="shared" si="14"/>
        <v>19.909999999999968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1.6776594546866075</v>
      </c>
      <c r="D9" s="16">
        <f t="shared" si="15"/>
        <v>-1.7018258849054717</v>
      </c>
      <c r="E9" s="16">
        <f t="shared" si="15"/>
        <v>7.3929072049341169</v>
      </c>
      <c r="F9" s="16">
        <f t="shared" si="15"/>
        <v>0.11768373638842577</v>
      </c>
      <c r="G9" s="16">
        <f t="shared" si="15"/>
        <v>0</v>
      </c>
      <c r="H9" s="16">
        <f t="shared" si="15"/>
        <v>0</v>
      </c>
      <c r="I9" s="16">
        <f t="shared" si="15"/>
        <v>-9.2549745488194654E-2</v>
      </c>
      <c r="J9" s="16">
        <f t="shared" si="15"/>
        <v>0.91466657212748059</v>
      </c>
      <c r="K9" s="16" t="s">
        <v>86</v>
      </c>
      <c r="L9" s="16"/>
      <c r="M9" s="17"/>
      <c r="Q9" s="15" t="s">
        <v>76</v>
      </c>
      <c r="R9" s="16">
        <f t="shared" ref="R9:Z9" si="16">R8/R5*100</f>
        <v>1.8143351711757805</v>
      </c>
      <c r="S9" s="16">
        <f t="shared" si="16"/>
        <v>-2.5416071118979855</v>
      </c>
      <c r="T9" s="16">
        <f t="shared" si="16"/>
        <v>10.758985617529945</v>
      </c>
      <c r="U9" s="16">
        <f t="shared" si="16"/>
        <v>9.471232658996484E-2</v>
      </c>
      <c r="V9" s="16">
        <f t="shared" si="16"/>
        <v>0</v>
      </c>
      <c r="W9" s="16">
        <f t="shared" si="16"/>
        <v>5.5970149253731307</v>
      </c>
      <c r="X9" s="16">
        <f t="shared" si="16"/>
        <v>-1.0375173691523896</v>
      </c>
      <c r="Y9" s="16">
        <f t="shared" si="16"/>
        <v>1.9603021254171935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0.97868045100588796</v>
      </c>
      <c r="AG9" s="16">
        <f t="shared" si="17"/>
        <v>-0.10916759097047964</v>
      </c>
      <c r="AH9" s="16">
        <f t="shared" si="17"/>
        <v>-0.23286234488610505</v>
      </c>
      <c r="AI9" s="16">
        <f t="shared" si="17"/>
        <v>1.7135547207715655E-2</v>
      </c>
      <c r="AJ9" s="16">
        <f t="shared" si="17"/>
        <v>0.2663115845539224</v>
      </c>
      <c r="AK9" s="16">
        <f t="shared" si="17"/>
        <v>0</v>
      </c>
      <c r="AL9" s="16">
        <f t="shared" si="17"/>
        <v>0</v>
      </c>
      <c r="AM9" s="16">
        <f t="shared" si="17"/>
        <v>0.61847500258414323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4.5355868054938373</v>
      </c>
      <c r="AU9" s="16">
        <f t="shared" si="18"/>
        <v>-4.3047616255265622</v>
      </c>
      <c r="AV9" s="16">
        <f t="shared" si="18"/>
        <v>18.670311185870485</v>
      </c>
      <c r="AW9" s="16">
        <f t="shared" si="18"/>
        <v>0.22967948551794984</v>
      </c>
      <c r="AX9" s="16">
        <f t="shared" si="18"/>
        <v>0.2663115845539224</v>
      </c>
      <c r="AY9" s="16">
        <f t="shared" si="18"/>
        <v>5.5970149253731307</v>
      </c>
      <c r="AZ9" s="16">
        <f t="shared" si="18"/>
        <v>-1.1291068949560379</v>
      </c>
      <c r="BA9" s="16">
        <f t="shared" si="18"/>
        <v>3.5292657850888025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199.90999999999985</v>
      </c>
      <c r="D10" s="18">
        <f t="shared" si="19"/>
        <v>935.72999999999593</v>
      </c>
      <c r="E10" s="18">
        <f t="shared" si="19"/>
        <v>772.06999999999971</v>
      </c>
      <c r="F10" s="18">
        <f t="shared" si="19"/>
        <v>1193.3899999999958</v>
      </c>
      <c r="G10" s="18">
        <f t="shared" si="19"/>
        <v>0</v>
      </c>
      <c r="H10" s="18">
        <f t="shared" si="19"/>
        <v>0</v>
      </c>
      <c r="I10" s="18">
        <f t="shared" si="19"/>
        <v>0.24000000000000909</v>
      </c>
      <c r="J10" s="18">
        <f t="shared" si="19"/>
        <v>5.8999999999999773</v>
      </c>
      <c r="K10" s="18">
        <f t="shared" si="19"/>
        <v>0</v>
      </c>
      <c r="L10" s="18"/>
      <c r="M10" s="18">
        <f>M6+M7</f>
        <v>3107.2399999999907</v>
      </c>
      <c r="Q10" s="11" t="s">
        <v>77</v>
      </c>
      <c r="R10" s="18">
        <f t="shared" ref="R10:Z10" si="20">R6+R7</f>
        <v>216.59000000000015</v>
      </c>
      <c r="S10" s="18">
        <f t="shared" si="20"/>
        <v>1332.2400000000052</v>
      </c>
      <c r="T10" s="18">
        <f t="shared" si="20"/>
        <v>1062.7700000000004</v>
      </c>
      <c r="U10" s="18">
        <f t="shared" si="20"/>
        <v>1172.6799999999967</v>
      </c>
      <c r="V10" s="18">
        <f t="shared" si="20"/>
        <v>0</v>
      </c>
      <c r="W10" s="18">
        <f t="shared" si="20"/>
        <v>0.29999999999999982</v>
      </c>
      <c r="X10" s="18">
        <f t="shared" si="20"/>
        <v>1.3199999999999932</v>
      </c>
      <c r="Y10" s="18">
        <f t="shared" si="20"/>
        <v>11.619999999999891</v>
      </c>
      <c r="Z10" s="18">
        <f t="shared" si="20"/>
        <v>0</v>
      </c>
      <c r="AA10" s="18"/>
      <c r="AB10" s="18">
        <f>AB6+AB7</f>
        <v>3797.5199999999895</v>
      </c>
      <c r="AE10" s="11" t="s">
        <v>77</v>
      </c>
      <c r="AF10" s="18">
        <f t="shared" ref="AF10:AN10" si="21">AF6+AF7</f>
        <v>86.229999999999563</v>
      </c>
      <c r="AG10" s="18">
        <f t="shared" si="21"/>
        <v>287.43000000000757</v>
      </c>
      <c r="AH10" s="18">
        <f t="shared" si="21"/>
        <v>173.92000000000007</v>
      </c>
      <c r="AI10" s="18">
        <f t="shared" si="21"/>
        <v>1304.6099999999969</v>
      </c>
      <c r="AJ10" s="18">
        <f t="shared" si="21"/>
        <v>5.9999999999998721E-2</v>
      </c>
      <c r="AK10" s="18">
        <f t="shared" si="21"/>
        <v>0</v>
      </c>
      <c r="AL10" s="18">
        <f t="shared" si="21"/>
        <v>0</v>
      </c>
      <c r="AM10" s="18">
        <f t="shared" si="21"/>
        <v>3.5899999999999181</v>
      </c>
      <c r="AN10" s="18">
        <f t="shared" si="21"/>
        <v>0</v>
      </c>
      <c r="AO10" s="18"/>
      <c r="AP10" s="18">
        <f>AP6+AP7</f>
        <v>1855.839999999982</v>
      </c>
      <c r="AS10" s="11" t="s">
        <v>77</v>
      </c>
      <c r="AT10" s="18">
        <f t="shared" ref="AT10:BB10" si="22">AT6+AT7</f>
        <v>444.51000000000022</v>
      </c>
      <c r="AU10" s="18">
        <f t="shared" si="22"/>
        <v>2387.1399999999994</v>
      </c>
      <c r="AV10" s="18">
        <f t="shared" si="22"/>
        <v>1850.1599999999999</v>
      </c>
      <c r="AW10" s="18">
        <f t="shared" si="22"/>
        <v>3507.4999999999964</v>
      </c>
      <c r="AX10" s="18">
        <f t="shared" si="22"/>
        <v>5.9999999999998721E-2</v>
      </c>
      <c r="AY10" s="18">
        <f t="shared" si="22"/>
        <v>0.29999999999999982</v>
      </c>
      <c r="AZ10" s="18">
        <f t="shared" si="22"/>
        <v>1.5600000000000023</v>
      </c>
      <c r="BA10" s="18">
        <f t="shared" si="22"/>
        <v>21.110000000000014</v>
      </c>
      <c r="BB10" s="18">
        <f t="shared" si="22"/>
        <v>0</v>
      </c>
      <c r="BC10" s="18"/>
      <c r="BD10" s="18">
        <f>BD6+BD7</f>
        <v>157747.78000000003</v>
      </c>
    </row>
    <row r="11" spans="1:56" ht="28.8" x14ac:dyDescent="0.3">
      <c r="B11" s="11" t="s">
        <v>78</v>
      </c>
      <c r="C11" s="19">
        <f t="shared" ref="C11:K11" si="23">C10/C5*100</f>
        <v>3.9489097090121077</v>
      </c>
      <c r="D11" s="19">
        <f t="shared" si="23"/>
        <v>2.4495831889163018</v>
      </c>
      <c r="E11" s="19">
        <f t="shared" si="23"/>
        <v>10.822399775721891</v>
      </c>
      <c r="F11" s="19">
        <f t="shared" si="23"/>
        <v>4.2961943765245811</v>
      </c>
      <c r="G11" s="19">
        <f t="shared" si="23"/>
        <v>0</v>
      </c>
      <c r="H11" s="19">
        <f t="shared" si="23"/>
        <v>0</v>
      </c>
      <c r="I11" s="19">
        <f t="shared" si="23"/>
        <v>0.22211938917168819</v>
      </c>
      <c r="J11" s="19">
        <f t="shared" si="23"/>
        <v>1.0458396851845246</v>
      </c>
      <c r="K11" s="19" t="s">
        <v>86</v>
      </c>
      <c r="L11" s="19"/>
      <c r="M11" s="19">
        <f>M10/M5*100</f>
        <v>3.9395039346987839</v>
      </c>
      <c r="Q11" s="11" t="s">
        <v>78</v>
      </c>
      <c r="R11" s="19">
        <f t="shared" ref="R11:Z11" si="24">R10/R5*100</f>
        <v>4.2078044193700075</v>
      </c>
      <c r="S11" s="19">
        <f t="shared" si="24"/>
        <v>3.5479595317856818</v>
      </c>
      <c r="T11" s="19">
        <f t="shared" si="24"/>
        <v>13.871728572155783</v>
      </c>
      <c r="U11" s="19">
        <f t="shared" si="24"/>
        <v>4.2166762014244119</v>
      </c>
      <c r="V11" s="19">
        <f t="shared" si="24"/>
        <v>0</v>
      </c>
      <c r="W11" s="19">
        <f t="shared" si="24"/>
        <v>5.5970149253731307</v>
      </c>
      <c r="X11" s="19">
        <f t="shared" si="24"/>
        <v>1.2227883279295906</v>
      </c>
      <c r="Y11" s="19">
        <f t="shared" si="24"/>
        <v>2.041103109081309</v>
      </c>
      <c r="Z11" s="19" t="s">
        <v>86</v>
      </c>
      <c r="AA11" s="19"/>
      <c r="AB11" s="19">
        <f>AB10/AB5*100</f>
        <v>4.8146731446870312</v>
      </c>
      <c r="AE11" s="11" t="s">
        <v>78</v>
      </c>
      <c r="AF11" s="19">
        <f t="shared" ref="AF11:AN11" si="25">AF10/AF5*100</f>
        <v>1.6453814640326743</v>
      </c>
      <c r="AG11" s="19">
        <f t="shared" si="25"/>
        <v>0.78543280782598435</v>
      </c>
      <c r="AH11" s="19">
        <f t="shared" si="25"/>
        <v>2.0495657400096641</v>
      </c>
      <c r="AI11" s="19">
        <f t="shared" si="25"/>
        <v>4.6866260466783691</v>
      </c>
      <c r="AJ11" s="19">
        <f t="shared" si="25"/>
        <v>0.2663115845539224</v>
      </c>
      <c r="AK11" s="19">
        <f t="shared" si="25"/>
        <v>0</v>
      </c>
      <c r="AL11" s="19">
        <f t="shared" si="25"/>
        <v>0</v>
      </c>
      <c r="AM11" s="19">
        <f t="shared" si="25"/>
        <v>0.61847500258414323</v>
      </c>
      <c r="AN11" s="19" t="s">
        <v>86</v>
      </c>
      <c r="AO11" s="19"/>
      <c r="AP11" s="19">
        <f>AP10/AP5*100</f>
        <v>2.3529205926067323</v>
      </c>
      <c r="AS11" s="11" t="s">
        <v>78</v>
      </c>
      <c r="AT11" s="19">
        <f t="shared" ref="AT11:BB11" si="26">AT10/AT5*100</f>
        <v>8.7806005440096762</v>
      </c>
      <c r="AU11" s="19">
        <f t="shared" si="26"/>
        <v>6.2491295711259491</v>
      </c>
      <c r="AV11" s="19">
        <f t="shared" si="26"/>
        <v>25.934398654331371</v>
      </c>
      <c r="AW11" s="19">
        <f t="shared" si="26"/>
        <v>12.626971715583343</v>
      </c>
      <c r="AX11" s="19">
        <f t="shared" si="26"/>
        <v>0.2663115845539224</v>
      </c>
      <c r="AY11" s="19">
        <f t="shared" si="26"/>
        <v>5.5970149253731307</v>
      </c>
      <c r="AZ11" s="19">
        <f t="shared" si="26"/>
        <v>1.4437760296159208</v>
      </c>
      <c r="BA11" s="19">
        <f t="shared" si="26"/>
        <v>3.741978941397528</v>
      </c>
      <c r="BB11" s="19" t="s">
        <v>86</v>
      </c>
      <c r="BC11" s="19"/>
      <c r="BD11" s="19">
        <f>BD10/BD5*100</f>
        <v>200.00000000000006</v>
      </c>
    </row>
    <row r="12" spans="1:56" x14ac:dyDescent="0.3">
      <c r="B12" s="11" t="s">
        <v>79</v>
      </c>
      <c r="C12" s="12">
        <f>'00-06'!B9</f>
        <v>5004.92</v>
      </c>
      <c r="D12" s="12">
        <f>'00-06'!C9</f>
        <v>37406.65</v>
      </c>
      <c r="E12" s="12">
        <f>'00-06'!D9</f>
        <v>7011.67</v>
      </c>
      <c r="F12" s="12">
        <f>'00-06'!E9</f>
        <v>27197.49</v>
      </c>
      <c r="G12" s="12">
        <f>'00-06'!F9</f>
        <v>22.53</v>
      </c>
      <c r="H12" s="12">
        <f>'00-06'!G9</f>
        <v>5.36</v>
      </c>
      <c r="I12" s="12">
        <f>'00-06'!H9</f>
        <v>107.88</v>
      </c>
      <c r="J12" s="12">
        <f>'00-06'!I9</f>
        <v>563.77</v>
      </c>
      <c r="K12" s="12">
        <f>'00-06'!J9</f>
        <v>0</v>
      </c>
      <c r="L12" s="12">
        <f>'00-06'!K9</f>
        <v>0</v>
      </c>
      <c r="M12" s="20">
        <f>SUM(C12:L12)</f>
        <v>77320.27</v>
      </c>
      <c r="Q12" s="11" t="s">
        <v>79</v>
      </c>
      <c r="R12" s="12">
        <f>'06-12'!B9</f>
        <v>5085.74</v>
      </c>
      <c r="S12" s="12">
        <f>'06-12'!C9</f>
        <v>36406.17</v>
      </c>
      <c r="T12" s="12">
        <f>'06-12'!D9</f>
        <v>7542.17</v>
      </c>
      <c r="U12" s="12">
        <f>'06-12'!E9</f>
        <v>27237.360000000001</v>
      </c>
      <c r="V12" s="12">
        <f>'06-12'!F9</f>
        <v>22.53</v>
      </c>
      <c r="W12" s="12">
        <f>'06-12'!G9</f>
        <v>5.36</v>
      </c>
      <c r="X12" s="12">
        <f>'06-12'!H9</f>
        <v>106.73</v>
      </c>
      <c r="Y12" s="12">
        <f>'06-12'!I9</f>
        <v>569.07000000000005</v>
      </c>
      <c r="Z12" s="12">
        <f>'06-12'!J9</f>
        <v>0</v>
      </c>
      <c r="AA12" s="12">
        <f>'06-12'!K9</f>
        <v>0</v>
      </c>
      <c r="AB12" s="20">
        <f>SUM(R12:AA12)</f>
        <v>76975.13</v>
      </c>
      <c r="AE12" s="11" t="s">
        <v>79</v>
      </c>
      <c r="AF12" s="12">
        <f>'12-18'!B9</f>
        <v>5223.26</v>
      </c>
      <c r="AG12" s="12">
        <f>'12-18'!C9</f>
        <v>36431.42</v>
      </c>
      <c r="AH12" s="12">
        <f>'12-18'!D9</f>
        <v>8388.86</v>
      </c>
      <c r="AI12" s="12">
        <f>'12-18'!E9</f>
        <v>27186.95</v>
      </c>
      <c r="AJ12" s="12">
        <f>'12-18'!F9</f>
        <v>22.53</v>
      </c>
      <c r="AK12" s="12">
        <f>'12-18'!G9</f>
        <v>5.66</v>
      </c>
      <c r="AL12" s="12">
        <f>'12-18'!H9</f>
        <v>106.83</v>
      </c>
      <c r="AM12" s="12">
        <f>'12-18'!I9</f>
        <v>580.46</v>
      </c>
      <c r="AN12" s="12">
        <f>'12-18'!J9</f>
        <v>0</v>
      </c>
      <c r="AO12" s="12">
        <f>'12-18'!K9</f>
        <v>0</v>
      </c>
      <c r="AP12" s="20">
        <f>SUM(AF12:AO12)</f>
        <v>77945.970000000016</v>
      </c>
      <c r="AS12" s="11" t="s">
        <v>79</v>
      </c>
      <c r="AT12" s="12">
        <f>'00-18'!B9</f>
        <v>4954.96</v>
      </c>
      <c r="AU12" s="12">
        <f>'00-18'!C9</f>
        <v>36183.79</v>
      </c>
      <c r="AV12" s="12">
        <f>'00-18'!D9</f>
        <v>6874.89</v>
      </c>
      <c r="AW12" s="12">
        <f>'00-18'!E9</f>
        <v>26055.99</v>
      </c>
      <c r="AX12" s="12">
        <f>'00-18'!F9</f>
        <v>22.53</v>
      </c>
      <c r="AY12" s="12">
        <f>'00-18'!G9</f>
        <v>5.36</v>
      </c>
      <c r="AZ12" s="12">
        <f>'00-18'!H9</f>
        <v>106.66</v>
      </c>
      <c r="BA12" s="12">
        <f>'00-18'!I9</f>
        <v>563.54</v>
      </c>
      <c r="BB12" s="12">
        <f>'00-18'!J9</f>
        <v>0</v>
      </c>
      <c r="BC12" s="12">
        <f>'00-18'!K9</f>
        <v>0</v>
      </c>
      <c r="BD12" s="12">
        <f>'00-18'!L7</f>
        <v>0</v>
      </c>
    </row>
    <row r="13" spans="1:56" x14ac:dyDescent="0.3">
      <c r="B13" s="11" t="s">
        <v>80</v>
      </c>
      <c r="C13" s="19">
        <f t="shared" ref="C13:K13" si="27">C12/C5*100</f>
        <v>98.864374872837246</v>
      </c>
      <c r="D13" s="19">
        <f t="shared" si="27"/>
        <v>97.924295463089123</v>
      </c>
      <c r="E13" s="19">
        <f t="shared" si="27"/>
        <v>98.285253714606114</v>
      </c>
      <c r="F13" s="19">
        <f t="shared" si="27"/>
        <v>97.910744679931923</v>
      </c>
      <c r="G13" s="19">
        <f t="shared" si="27"/>
        <v>100</v>
      </c>
      <c r="H13" s="19">
        <f t="shared" si="27"/>
        <v>100</v>
      </c>
      <c r="I13" s="19">
        <f t="shared" si="27"/>
        <v>99.84266543267006</v>
      </c>
      <c r="J13" s="19">
        <f t="shared" si="27"/>
        <v>99.934413443471485</v>
      </c>
      <c r="K13" s="19" t="s">
        <v>86</v>
      </c>
      <c r="L13" s="19"/>
      <c r="M13" s="19">
        <f>M12/M5*100</f>
        <v>98.030248032650618</v>
      </c>
      <c r="Q13" s="11" t="s">
        <v>80</v>
      </c>
      <c r="R13" s="19">
        <f t="shared" ref="R13:Z13" si="28">R12/R5*100</f>
        <v>98.803265375902882</v>
      </c>
      <c r="S13" s="19">
        <f t="shared" si="28"/>
        <v>96.955216678158166</v>
      </c>
      <c r="T13" s="19">
        <f t="shared" si="28"/>
        <v>98.443628522687078</v>
      </c>
      <c r="U13" s="19">
        <f t="shared" si="28"/>
        <v>97.939018062582775</v>
      </c>
      <c r="V13" s="19">
        <f t="shared" si="28"/>
        <v>100</v>
      </c>
      <c r="W13" s="19">
        <f t="shared" si="28"/>
        <v>100</v>
      </c>
      <c r="X13" s="19">
        <f t="shared" si="28"/>
        <v>98.869847151459012</v>
      </c>
      <c r="Y13" s="19">
        <f t="shared" si="28"/>
        <v>99.95959950816794</v>
      </c>
      <c r="Z13" s="19" t="s">
        <v>86</v>
      </c>
      <c r="AA13" s="19"/>
      <c r="AB13" s="19">
        <f>AB12/AB5*100</f>
        <v>97.59266342765649</v>
      </c>
      <c r="AE13" s="11" t="s">
        <v>80</v>
      </c>
      <c r="AF13" s="19">
        <f t="shared" ref="AF13:AN13" si="29">AF12/AF5*100</f>
        <v>99.666649493486602</v>
      </c>
      <c r="AG13" s="19">
        <f t="shared" si="29"/>
        <v>99.552699800601758</v>
      </c>
      <c r="AH13" s="19">
        <f t="shared" si="29"/>
        <v>98.858785957552115</v>
      </c>
      <c r="AI13" s="19">
        <f t="shared" si="29"/>
        <v>97.66525475026468</v>
      </c>
      <c r="AJ13" s="19">
        <f t="shared" si="29"/>
        <v>100</v>
      </c>
      <c r="AK13" s="19">
        <f t="shared" si="29"/>
        <v>100</v>
      </c>
      <c r="AL13" s="19">
        <f t="shared" si="29"/>
        <v>100</v>
      </c>
      <c r="AM13" s="19">
        <f t="shared" si="29"/>
        <v>100</v>
      </c>
      <c r="AN13" s="19" t="s">
        <v>86</v>
      </c>
      <c r="AO13" s="19"/>
      <c r="AP13" s="19">
        <f>AP12/AP5*100</f>
        <v>98.823539703696639</v>
      </c>
      <c r="AS13" s="11" t="s">
        <v>80</v>
      </c>
      <c r="AT13" s="19">
        <f t="shared" ref="AT13:BB13" si="30">AT12/AT5*100</f>
        <v>97.877493130742081</v>
      </c>
      <c r="AU13" s="19">
        <f t="shared" si="30"/>
        <v>94.72305440167375</v>
      </c>
      <c r="AV13" s="19">
        <f t="shared" si="30"/>
        <v>96.367956265769564</v>
      </c>
      <c r="AW13" s="19">
        <f t="shared" si="30"/>
        <v>93.801353884967298</v>
      </c>
      <c r="AX13" s="19">
        <f t="shared" si="30"/>
        <v>100</v>
      </c>
      <c r="AY13" s="19">
        <f t="shared" si="30"/>
        <v>100</v>
      </c>
      <c r="AZ13" s="19">
        <f t="shared" si="30"/>
        <v>98.713558537714022</v>
      </c>
      <c r="BA13" s="19">
        <f t="shared" si="30"/>
        <v>99.893643421845638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'06'!B9</f>
        <v>5147.34</v>
      </c>
      <c r="D14" s="9">
        <f>'06'!C9</f>
        <v>37549.47</v>
      </c>
      <c r="E14" s="9">
        <f>'06'!D9</f>
        <v>7661.41</v>
      </c>
      <c r="F14" s="9">
        <f>'06'!E9</f>
        <v>27810.53</v>
      </c>
      <c r="G14" s="9">
        <f>'06'!F9</f>
        <v>22.53</v>
      </c>
      <c r="H14" s="9">
        <f>'06'!G9</f>
        <v>5.36</v>
      </c>
      <c r="I14" s="9">
        <f>'06'!H9</f>
        <v>107.95</v>
      </c>
      <c r="J14" s="9">
        <f>'06'!I9</f>
        <v>569.29999999999995</v>
      </c>
      <c r="K14" s="9">
        <f>'06'!J9</f>
        <v>0</v>
      </c>
      <c r="L14" s="9">
        <f>'06'!K9</f>
        <v>0</v>
      </c>
      <c r="M14" s="9">
        <f>SUM(C14:L14)</f>
        <v>78873.89</v>
      </c>
      <c r="Q14" s="9" t="s">
        <v>83</v>
      </c>
      <c r="R14" s="9">
        <f>'12'!B9</f>
        <v>5240.7299999999996</v>
      </c>
      <c r="S14" s="9">
        <f>'12'!C9</f>
        <v>36595.11</v>
      </c>
      <c r="T14" s="9">
        <f>'12'!D9</f>
        <v>8485.7000000000007</v>
      </c>
      <c r="U14" s="9">
        <f>'12'!E9</f>
        <v>27836.87</v>
      </c>
      <c r="V14" s="9">
        <f>'12'!F9</f>
        <v>22.53</v>
      </c>
      <c r="W14" s="9">
        <f>'12'!G9</f>
        <v>5.66</v>
      </c>
      <c r="X14" s="9">
        <f>'12'!H9</f>
        <v>106.83</v>
      </c>
      <c r="Y14" s="9">
        <f>'12'!I9</f>
        <v>580.46</v>
      </c>
      <c r="Z14" s="9">
        <f>'12'!J9</f>
        <v>0</v>
      </c>
      <c r="AA14" s="9">
        <f>'12'!K9</f>
        <v>0</v>
      </c>
      <c r="AB14" s="10">
        <f>SUM(R14:AA14)</f>
        <v>78873.89</v>
      </c>
      <c r="AE14" s="9" t="s">
        <v>81</v>
      </c>
      <c r="AF14" s="9">
        <f>SUM('18'!B9)</f>
        <v>5292.02</v>
      </c>
      <c r="AG14" s="9">
        <f>SUM('18'!C9)</f>
        <v>36555.160000000003</v>
      </c>
      <c r="AH14" s="9">
        <f>SUM('18'!D9)</f>
        <v>8465.94</v>
      </c>
      <c r="AI14" s="9">
        <f>SUM('18'!E9)</f>
        <v>27841.64</v>
      </c>
      <c r="AJ14" s="9">
        <f>SUM('18'!F9)</f>
        <v>22.59</v>
      </c>
      <c r="AK14" s="9">
        <f>SUM('18'!G9)</f>
        <v>5.66</v>
      </c>
      <c r="AL14" s="9">
        <f>SUM('18'!H9)</f>
        <v>106.83</v>
      </c>
      <c r="AM14" s="9">
        <f>SUM('18'!I9)</f>
        <v>584.04999999999995</v>
      </c>
      <c r="AN14" s="9">
        <f>SUM('18'!J9)</f>
        <v>0</v>
      </c>
      <c r="AO14" s="9">
        <f>SUM('18'!K9)</f>
        <v>0</v>
      </c>
      <c r="AP14" s="10">
        <f>SUM(AF14:AO14)</f>
        <v>78873.890000000014</v>
      </c>
      <c r="AS14" s="9" t="s">
        <v>81</v>
      </c>
      <c r="AT14" s="9">
        <f>AF14</f>
        <v>5292.02</v>
      </c>
      <c r="AU14" s="9">
        <f t="shared" ref="AU14:BC14" si="31">AG14</f>
        <v>36555.160000000003</v>
      </c>
      <c r="AV14" s="9">
        <f t="shared" si="31"/>
        <v>8465.94</v>
      </c>
      <c r="AW14" s="9">
        <f t="shared" si="31"/>
        <v>27841.64</v>
      </c>
      <c r="AX14" s="9">
        <f t="shared" si="31"/>
        <v>22.59</v>
      </c>
      <c r="AY14" s="9">
        <f t="shared" si="31"/>
        <v>5.66</v>
      </c>
      <c r="AZ14" s="9">
        <f t="shared" si="31"/>
        <v>106.83</v>
      </c>
      <c r="BA14" s="9">
        <f t="shared" si="31"/>
        <v>584.04999999999995</v>
      </c>
      <c r="BB14" s="9">
        <f t="shared" si="31"/>
        <v>0</v>
      </c>
      <c r="BC14" s="9">
        <f t="shared" si="31"/>
        <v>0</v>
      </c>
      <c r="BD14" s="10">
        <f>SUM(AT14:BC14)</f>
        <v>78873.890000000014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6B87F-3B5A-4F4D-962A-59609AAD575D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1" max="1" width="9.55468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22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00'!B14</f>
        <v>32863.300000000003</v>
      </c>
      <c r="D5" s="9">
        <f>'tieri 00'!C14</f>
        <v>140586.71</v>
      </c>
      <c r="E5" s="9">
        <f>'tieri 00'!D14</f>
        <v>66791.62</v>
      </c>
      <c r="F5" s="9">
        <f>'tieri 00'!E14</f>
        <v>110476.5</v>
      </c>
      <c r="G5" s="9">
        <f>'tieri 00'!F14</f>
        <v>942.7</v>
      </c>
      <c r="H5" s="9">
        <f>'tieri 00'!G14</f>
        <v>499.83</v>
      </c>
      <c r="I5" s="9">
        <f>'tieri 00'!H14</f>
        <v>1144.99</v>
      </c>
      <c r="J5" s="9">
        <f>'tieri 00'!I14</f>
        <v>3920.86</v>
      </c>
      <c r="K5" s="9">
        <f>'tieri 00'!J14</f>
        <v>4945.3999999999996</v>
      </c>
      <c r="L5" s="9">
        <f>'tieri 00'!K14</f>
        <v>5.12</v>
      </c>
      <c r="M5" s="9">
        <f>SUM(C5:L5)</f>
        <v>362177.03</v>
      </c>
      <c r="Q5" s="9" t="s">
        <v>82</v>
      </c>
      <c r="R5" s="9">
        <f>C14</f>
        <v>33323.589999999997</v>
      </c>
      <c r="S5" s="9">
        <f t="shared" ref="S5:AA5" si="0">D14</f>
        <v>140294.73000000001</v>
      </c>
      <c r="T5" s="9">
        <f t="shared" si="0"/>
        <v>66561.8</v>
      </c>
      <c r="U5" s="9">
        <f t="shared" si="0"/>
        <v>110497.98</v>
      </c>
      <c r="V5" s="9">
        <f t="shared" si="0"/>
        <v>945.77</v>
      </c>
      <c r="W5" s="9">
        <f t="shared" si="0"/>
        <v>372.07</v>
      </c>
      <c r="X5" s="9">
        <f t="shared" si="0"/>
        <v>1161.21</v>
      </c>
      <c r="Y5" s="9">
        <f t="shared" si="0"/>
        <v>4052.61</v>
      </c>
      <c r="Z5" s="9">
        <f t="shared" si="0"/>
        <v>4962.8</v>
      </c>
      <c r="AA5" s="9">
        <f t="shared" si="0"/>
        <v>4.47</v>
      </c>
      <c r="AB5" s="10">
        <f>SUM(R5:AA5)</f>
        <v>362177.02999999997</v>
      </c>
      <c r="AE5" s="9" t="s">
        <v>83</v>
      </c>
      <c r="AF5" s="9">
        <f>R14</f>
        <v>33659.29</v>
      </c>
      <c r="AG5" s="9">
        <f t="shared" ref="AG5:AO5" si="1">S14</f>
        <v>140334.34</v>
      </c>
      <c r="AH5" s="9">
        <f t="shared" si="1"/>
        <v>66162.27</v>
      </c>
      <c r="AI5" s="9">
        <f t="shared" si="1"/>
        <v>110484.52</v>
      </c>
      <c r="AJ5" s="9">
        <f t="shared" si="1"/>
        <v>942.24</v>
      </c>
      <c r="AK5" s="9">
        <f t="shared" si="1"/>
        <v>356.87</v>
      </c>
      <c r="AL5" s="9">
        <f t="shared" si="1"/>
        <v>1156.8800000000001</v>
      </c>
      <c r="AM5" s="9">
        <f t="shared" si="1"/>
        <v>4119.95</v>
      </c>
      <c r="AN5" s="9">
        <f t="shared" si="1"/>
        <v>4960.1400000000003</v>
      </c>
      <c r="AO5" s="9">
        <f t="shared" si="1"/>
        <v>0.53</v>
      </c>
      <c r="AP5" s="10">
        <f>SUM(AF5:AO5)</f>
        <v>362177.03000000009</v>
      </c>
      <c r="AS5" s="9" t="s">
        <v>72</v>
      </c>
      <c r="AT5" s="9">
        <f>C5</f>
        <v>32863.300000000003</v>
      </c>
      <c r="AU5" s="9">
        <f t="shared" ref="AU5:BC5" si="2">D5</f>
        <v>140586.71</v>
      </c>
      <c r="AV5" s="9">
        <f t="shared" si="2"/>
        <v>66791.62</v>
      </c>
      <c r="AW5" s="9">
        <f t="shared" si="2"/>
        <v>110476.5</v>
      </c>
      <c r="AX5" s="9">
        <f t="shared" si="2"/>
        <v>942.7</v>
      </c>
      <c r="AY5" s="9">
        <f t="shared" si="2"/>
        <v>499.83</v>
      </c>
      <c r="AZ5" s="9">
        <f t="shared" si="2"/>
        <v>1144.99</v>
      </c>
      <c r="BA5" s="9">
        <f t="shared" si="2"/>
        <v>3920.86</v>
      </c>
      <c r="BB5" s="9">
        <f t="shared" si="2"/>
        <v>4945.3999999999996</v>
      </c>
      <c r="BC5" s="9">
        <f t="shared" si="2"/>
        <v>5.12</v>
      </c>
      <c r="BD5" s="10">
        <f>SUM(AT5:BC5)</f>
        <v>362177.03</v>
      </c>
    </row>
    <row r="6" spans="1:56" ht="28.8" x14ac:dyDescent="0.3">
      <c r="B6" s="11" t="s">
        <v>73</v>
      </c>
      <c r="C6" s="12">
        <f t="shared" ref="C6:K6" si="3">C5-C12</f>
        <v>356.52000000000407</v>
      </c>
      <c r="D6" s="12">
        <f t="shared" si="3"/>
        <v>608.81999999997788</v>
      </c>
      <c r="E6" s="12">
        <f t="shared" si="3"/>
        <v>363.26999999998952</v>
      </c>
      <c r="F6" s="12">
        <f t="shared" si="3"/>
        <v>696.60000000000582</v>
      </c>
      <c r="G6" s="12">
        <f t="shared" si="3"/>
        <v>0.5</v>
      </c>
      <c r="H6" s="12">
        <f t="shared" si="3"/>
        <v>156.43</v>
      </c>
      <c r="I6" s="12">
        <f t="shared" si="3"/>
        <v>8.2100000000000364</v>
      </c>
      <c r="J6" s="12">
        <f t="shared" si="3"/>
        <v>3.7899999999999636</v>
      </c>
      <c r="K6" s="12">
        <f t="shared" si="3"/>
        <v>3.5399999999999636</v>
      </c>
      <c r="L6" s="12"/>
      <c r="M6" s="12">
        <f>M5-M12</f>
        <v>2198.3299999999581</v>
      </c>
      <c r="Q6" s="11" t="s">
        <v>73</v>
      </c>
      <c r="R6" s="12">
        <f t="shared" ref="R6:Z6" si="4">R5-R12</f>
        <v>159.73999999999796</v>
      </c>
      <c r="S6" s="12">
        <f t="shared" si="4"/>
        <v>641.24000000001979</v>
      </c>
      <c r="T6" s="12">
        <f t="shared" si="4"/>
        <v>761.77000000000407</v>
      </c>
      <c r="U6" s="12">
        <f t="shared" si="4"/>
        <v>725.1299999999901</v>
      </c>
      <c r="V6" s="12">
        <f t="shared" si="4"/>
        <v>6.0599999999999454</v>
      </c>
      <c r="W6" s="12">
        <f t="shared" si="4"/>
        <v>33.31</v>
      </c>
      <c r="X6" s="12">
        <f t="shared" si="4"/>
        <v>9.7100000000000364</v>
      </c>
      <c r="Y6" s="12">
        <f t="shared" si="4"/>
        <v>4.0100000000002183</v>
      </c>
      <c r="Z6" s="12">
        <f t="shared" si="4"/>
        <v>4.3100000000004002</v>
      </c>
      <c r="AA6" s="12"/>
      <c r="AB6" s="12">
        <f>AB5-AB12</f>
        <v>2349.3300000000163</v>
      </c>
      <c r="AE6" s="11" t="s">
        <v>73</v>
      </c>
      <c r="AF6" s="12">
        <f t="shared" ref="AF6:AN6" si="5">AF5-AF12</f>
        <v>177.41000000000349</v>
      </c>
      <c r="AG6" s="12">
        <f t="shared" si="5"/>
        <v>192.51000000000931</v>
      </c>
      <c r="AH6" s="12">
        <f t="shared" si="5"/>
        <v>128.97000000000116</v>
      </c>
      <c r="AI6" s="12">
        <f t="shared" si="5"/>
        <v>249.41999999999825</v>
      </c>
      <c r="AJ6" s="12">
        <f t="shared" si="5"/>
        <v>2.2000000000000455</v>
      </c>
      <c r="AK6" s="12">
        <f t="shared" si="5"/>
        <v>16.310000000000002</v>
      </c>
      <c r="AL6" s="12">
        <f t="shared" si="5"/>
        <v>10.040000000000191</v>
      </c>
      <c r="AM6" s="12">
        <f t="shared" si="5"/>
        <v>3.1499999999996362</v>
      </c>
      <c r="AN6" s="12">
        <f t="shared" si="5"/>
        <v>2.160000000000764</v>
      </c>
      <c r="AO6" s="12"/>
      <c r="AP6" s="12">
        <f>AP5-AP12</f>
        <v>782.70000000012806</v>
      </c>
      <c r="AS6" s="11" t="s">
        <v>73</v>
      </c>
      <c r="AT6" s="12">
        <f t="shared" ref="AT6:BB6" si="6">AT5-AT12</f>
        <v>582.38000000000466</v>
      </c>
      <c r="AU6" s="12">
        <f t="shared" si="6"/>
        <v>1421.6399999999849</v>
      </c>
      <c r="AV6" s="12">
        <f t="shared" si="6"/>
        <v>1212.8600000000006</v>
      </c>
      <c r="AW6" s="12">
        <f t="shared" si="6"/>
        <v>1638.3999999999942</v>
      </c>
      <c r="AX6" s="12">
        <f t="shared" si="6"/>
        <v>8.0200000000000955</v>
      </c>
      <c r="AY6" s="12">
        <f t="shared" si="6"/>
        <v>195.01999999999998</v>
      </c>
      <c r="AZ6" s="12">
        <f t="shared" si="6"/>
        <v>24.579999999999927</v>
      </c>
      <c r="BA6" s="12">
        <f t="shared" si="6"/>
        <v>9.0100000000002183</v>
      </c>
      <c r="BB6" s="12">
        <f t="shared" si="6"/>
        <v>9.2599999999993088</v>
      </c>
      <c r="BC6" s="12"/>
      <c r="BD6" s="12">
        <f>BD5-BD12</f>
        <v>362177.03</v>
      </c>
    </row>
    <row r="7" spans="1:56" ht="28.8" x14ac:dyDescent="0.3">
      <c r="B7" s="11" t="s">
        <v>74</v>
      </c>
      <c r="C7" s="12">
        <f t="shared" ref="C7:K7" si="7">C14-C12</f>
        <v>816.80999999999767</v>
      </c>
      <c r="D7" s="12">
        <f t="shared" si="7"/>
        <v>316.83999999999651</v>
      </c>
      <c r="E7" s="12">
        <f t="shared" si="7"/>
        <v>133.44999999999709</v>
      </c>
      <c r="F7" s="12">
        <f t="shared" si="7"/>
        <v>718.08000000000175</v>
      </c>
      <c r="G7" s="12">
        <f t="shared" si="7"/>
        <v>3.5699999999999363</v>
      </c>
      <c r="H7" s="12">
        <f t="shared" si="7"/>
        <v>28.670000000000016</v>
      </c>
      <c r="I7" s="12">
        <f t="shared" si="7"/>
        <v>24.430000000000064</v>
      </c>
      <c r="J7" s="12">
        <f t="shared" si="7"/>
        <v>135.53999999999996</v>
      </c>
      <c r="K7" s="12">
        <f t="shared" si="7"/>
        <v>20.940000000000509</v>
      </c>
      <c r="L7" s="12"/>
      <c r="M7" s="12">
        <f>M14-M12</f>
        <v>2198.3299999998999</v>
      </c>
      <c r="Q7" s="11" t="s">
        <v>74</v>
      </c>
      <c r="R7" s="12">
        <f t="shared" ref="R7:Z7" si="8">R14-R12</f>
        <v>495.44000000000233</v>
      </c>
      <c r="S7" s="12">
        <f t="shared" si="8"/>
        <v>680.85000000000582</v>
      </c>
      <c r="T7" s="12">
        <f t="shared" si="8"/>
        <v>362.24000000000524</v>
      </c>
      <c r="U7" s="12">
        <f t="shared" si="8"/>
        <v>711.66999999999825</v>
      </c>
      <c r="V7" s="12">
        <f t="shared" si="8"/>
        <v>2.5299999999999727</v>
      </c>
      <c r="W7" s="12">
        <f t="shared" si="8"/>
        <v>18.110000000000014</v>
      </c>
      <c r="X7" s="12">
        <f t="shared" si="8"/>
        <v>5.3800000000001091</v>
      </c>
      <c r="Y7" s="12">
        <f t="shared" si="8"/>
        <v>71.349999999999909</v>
      </c>
      <c r="Z7" s="12">
        <f t="shared" si="8"/>
        <v>1.6500000000005457</v>
      </c>
      <c r="AA7" s="12"/>
      <c r="AB7" s="12">
        <f>AB14-AB12</f>
        <v>2349.3300000001327</v>
      </c>
      <c r="AE7" s="11" t="s">
        <v>74</v>
      </c>
      <c r="AF7" s="12">
        <f t="shared" ref="AF7:AN7" si="9">AF14-AF12</f>
        <v>437.76000000000204</v>
      </c>
      <c r="AG7" s="12">
        <f t="shared" si="9"/>
        <v>44.760000000009313</v>
      </c>
      <c r="AH7" s="12">
        <f t="shared" si="9"/>
        <v>69.979999999995925</v>
      </c>
      <c r="AI7" s="12">
        <f t="shared" si="9"/>
        <v>166.98999999999069</v>
      </c>
      <c r="AJ7" s="12">
        <f t="shared" si="9"/>
        <v>2.4900000000000091</v>
      </c>
      <c r="AK7" s="12">
        <f t="shared" si="9"/>
        <v>10.54000000000002</v>
      </c>
      <c r="AL7" s="12">
        <f t="shared" si="9"/>
        <v>16.920000000000073</v>
      </c>
      <c r="AM7" s="12">
        <f t="shared" si="9"/>
        <v>31.449999999999818</v>
      </c>
      <c r="AN7" s="12">
        <f t="shared" si="9"/>
        <v>1.8100000000004002</v>
      </c>
      <c r="AO7" s="12"/>
      <c r="AP7" s="12">
        <f>AP14-AP12</f>
        <v>782.70000000001164</v>
      </c>
      <c r="AS7" s="11" t="s">
        <v>74</v>
      </c>
      <c r="AT7" s="12">
        <f t="shared" ref="AT7:BB7" si="10">AT14-AT12</f>
        <v>1638.7200000000012</v>
      </c>
      <c r="AU7" s="12">
        <f t="shared" si="10"/>
        <v>1021.5199999999895</v>
      </c>
      <c r="AV7" s="12">
        <f t="shared" si="10"/>
        <v>524.52000000000407</v>
      </c>
      <c r="AW7" s="12">
        <f t="shared" si="10"/>
        <v>1563.9899999999907</v>
      </c>
      <c r="AX7" s="12">
        <f t="shared" si="10"/>
        <v>7.8500000000000227</v>
      </c>
      <c r="AY7" s="12">
        <f t="shared" si="10"/>
        <v>46.29000000000002</v>
      </c>
      <c r="AZ7" s="12">
        <f t="shared" si="10"/>
        <v>43.349999999999909</v>
      </c>
      <c r="BA7" s="12">
        <f t="shared" si="10"/>
        <v>236.40000000000009</v>
      </c>
      <c r="BB7" s="12">
        <f t="shared" si="10"/>
        <v>23.649999999999636</v>
      </c>
      <c r="BC7" s="12"/>
      <c r="BD7" s="12">
        <f>BD14-BD12</f>
        <v>362177.02999999997</v>
      </c>
    </row>
    <row r="8" spans="1:56" ht="28.8" x14ac:dyDescent="0.3">
      <c r="B8" s="11" t="s">
        <v>75</v>
      </c>
      <c r="C8" s="13">
        <f t="shared" ref="C8:K8" si="11">C7-C6</f>
        <v>460.2899999999936</v>
      </c>
      <c r="D8" s="13">
        <f t="shared" si="11"/>
        <v>-291.97999999998137</v>
      </c>
      <c r="E8" s="13">
        <f t="shared" si="11"/>
        <v>-229.81999999999243</v>
      </c>
      <c r="F8" s="13">
        <f t="shared" si="11"/>
        <v>21.479999999995925</v>
      </c>
      <c r="G8" s="13">
        <f t="shared" si="11"/>
        <v>3.0699999999999363</v>
      </c>
      <c r="H8" s="13">
        <f t="shared" si="11"/>
        <v>-127.75999999999999</v>
      </c>
      <c r="I8" s="13">
        <f t="shared" si="11"/>
        <v>16.220000000000027</v>
      </c>
      <c r="J8" s="13">
        <f t="shared" si="11"/>
        <v>131.75</v>
      </c>
      <c r="K8" s="13">
        <f t="shared" si="11"/>
        <v>17.400000000000546</v>
      </c>
      <c r="L8" s="13"/>
      <c r="M8" s="14"/>
      <c r="Q8" s="11" t="s">
        <v>75</v>
      </c>
      <c r="R8" s="13">
        <f t="shared" ref="R8:Z8" si="12">R7-R6</f>
        <v>335.70000000000437</v>
      </c>
      <c r="S8" s="13">
        <f t="shared" si="12"/>
        <v>39.60999999998603</v>
      </c>
      <c r="T8" s="13">
        <f t="shared" si="12"/>
        <v>-399.52999999999884</v>
      </c>
      <c r="U8" s="13">
        <f t="shared" si="12"/>
        <v>-13.459999999991851</v>
      </c>
      <c r="V8" s="13">
        <f t="shared" si="12"/>
        <v>-3.5299999999999727</v>
      </c>
      <c r="W8" s="13">
        <f t="shared" si="12"/>
        <v>-15.199999999999989</v>
      </c>
      <c r="X8" s="13">
        <f t="shared" si="12"/>
        <v>-4.3299999999999272</v>
      </c>
      <c r="Y8" s="13">
        <f t="shared" si="12"/>
        <v>67.339999999999691</v>
      </c>
      <c r="Z8" s="13">
        <f t="shared" si="12"/>
        <v>-2.6599999999998545</v>
      </c>
      <c r="AA8" s="13"/>
      <c r="AB8" s="14"/>
      <c r="AE8" s="11" t="s">
        <v>75</v>
      </c>
      <c r="AF8" s="13">
        <f t="shared" ref="AF8:AN8" si="13">AF7-AF6</f>
        <v>260.34999999999854</v>
      </c>
      <c r="AG8" s="13">
        <f t="shared" si="13"/>
        <v>-147.75</v>
      </c>
      <c r="AH8" s="13">
        <f t="shared" si="13"/>
        <v>-58.990000000005239</v>
      </c>
      <c r="AI8" s="13">
        <f t="shared" si="13"/>
        <v>-82.430000000007567</v>
      </c>
      <c r="AJ8" s="13">
        <f t="shared" si="13"/>
        <v>0.28999999999996362</v>
      </c>
      <c r="AK8" s="13">
        <f t="shared" si="13"/>
        <v>-5.7699999999999818</v>
      </c>
      <c r="AL8" s="13">
        <f t="shared" si="13"/>
        <v>6.8799999999998818</v>
      </c>
      <c r="AM8" s="13">
        <f t="shared" si="13"/>
        <v>28.300000000000182</v>
      </c>
      <c r="AN8" s="13">
        <f t="shared" si="13"/>
        <v>-0.3500000000003638</v>
      </c>
      <c r="AO8" s="13"/>
      <c r="AP8" s="14"/>
      <c r="AS8" s="11" t="s">
        <v>75</v>
      </c>
      <c r="AT8" s="13">
        <f t="shared" ref="AT8:BB8" si="14">AT7-AT6</f>
        <v>1056.3399999999965</v>
      </c>
      <c r="AU8" s="13">
        <f t="shared" si="14"/>
        <v>-400.11999999999534</v>
      </c>
      <c r="AV8" s="13">
        <f t="shared" si="14"/>
        <v>-688.33999999999651</v>
      </c>
      <c r="AW8" s="13">
        <f t="shared" si="14"/>
        <v>-74.410000000003492</v>
      </c>
      <c r="AX8" s="13">
        <f t="shared" si="14"/>
        <v>-0.17000000000007276</v>
      </c>
      <c r="AY8" s="13">
        <f t="shared" si="14"/>
        <v>-148.72999999999996</v>
      </c>
      <c r="AZ8" s="13">
        <f t="shared" si="14"/>
        <v>18.769999999999982</v>
      </c>
      <c r="BA8" s="13">
        <f t="shared" si="14"/>
        <v>227.38999999999987</v>
      </c>
      <c r="BB8" s="13">
        <f t="shared" si="14"/>
        <v>14.390000000000327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1.400620144659829</v>
      </c>
      <c r="D9" s="16">
        <f t="shared" si="15"/>
        <v>-0.2076867720995686</v>
      </c>
      <c r="E9" s="16">
        <f t="shared" si="15"/>
        <v>-0.34408508133204802</v>
      </c>
      <c r="F9" s="16">
        <f t="shared" si="15"/>
        <v>1.9443048974212548E-2</v>
      </c>
      <c r="G9" s="16">
        <f t="shared" si="15"/>
        <v>0.32566033732894201</v>
      </c>
      <c r="H9" s="16">
        <f t="shared" si="15"/>
        <v>-25.560690634815835</v>
      </c>
      <c r="I9" s="16">
        <f t="shared" si="15"/>
        <v>1.4166062585699464</v>
      </c>
      <c r="J9" s="16">
        <f t="shared" si="15"/>
        <v>3.3602321939574478</v>
      </c>
      <c r="K9" s="16">
        <f t="shared" si="15"/>
        <v>0.35184211590570119</v>
      </c>
      <c r="L9" s="16"/>
      <c r="M9" s="17"/>
      <c r="Q9" s="15" t="s">
        <v>76</v>
      </c>
      <c r="R9" s="16">
        <f t="shared" ref="R9:Z9" si="16">R8/R5*100</f>
        <v>1.0073944614010808</v>
      </c>
      <c r="S9" s="16">
        <f t="shared" si="16"/>
        <v>2.8233419744266967E-2</v>
      </c>
      <c r="T9" s="16">
        <f t="shared" si="16"/>
        <v>-0.60023917622419898</v>
      </c>
      <c r="U9" s="16">
        <f t="shared" si="16"/>
        <v>-1.2181218154387847E-2</v>
      </c>
      <c r="V9" s="16">
        <f t="shared" si="16"/>
        <v>-0.37324085136978047</v>
      </c>
      <c r="W9" s="16">
        <f t="shared" si="16"/>
        <v>-4.0852527750154506</v>
      </c>
      <c r="X9" s="16">
        <f t="shared" si="16"/>
        <v>-0.37288690245519129</v>
      </c>
      <c r="Y9" s="16">
        <f t="shared" si="16"/>
        <v>1.661645211357611</v>
      </c>
      <c r="Z9" s="16">
        <f t="shared" si="16"/>
        <v>-5.3598774885142544E-2</v>
      </c>
      <c r="AA9" s="16"/>
      <c r="AB9" s="17"/>
      <c r="AE9" s="15" t="s">
        <v>76</v>
      </c>
      <c r="AF9" s="16">
        <f t="shared" ref="AF9:AN9" si="17">AF8/AF5*100</f>
        <v>0.77348630942601149</v>
      </c>
      <c r="AG9" s="16">
        <f t="shared" si="17"/>
        <v>-0.1052842803835469</v>
      </c>
      <c r="AH9" s="16">
        <f t="shared" si="17"/>
        <v>-8.9159576900860918E-2</v>
      </c>
      <c r="AI9" s="16">
        <f t="shared" si="17"/>
        <v>-7.4607736902877947E-2</v>
      </c>
      <c r="AJ9" s="16">
        <f t="shared" si="17"/>
        <v>3.0777721175068308E-2</v>
      </c>
      <c r="AK9" s="16">
        <f t="shared" si="17"/>
        <v>-1.61683526214027</v>
      </c>
      <c r="AL9" s="16">
        <f t="shared" si="17"/>
        <v>0.5947029942604144</v>
      </c>
      <c r="AM9" s="16">
        <f t="shared" si="17"/>
        <v>0.68690154006723825</v>
      </c>
      <c r="AN9" s="16">
        <f t="shared" si="17"/>
        <v>-7.056252444494788E-3</v>
      </c>
      <c r="AO9" s="16"/>
      <c r="AP9" s="17"/>
      <c r="AS9" s="15" t="s">
        <v>76</v>
      </c>
      <c r="AT9" s="16">
        <f t="shared" ref="AT9:BB9" si="18">AT8/AT5*100</f>
        <v>3.214345485693757</v>
      </c>
      <c r="AU9" s="16">
        <f t="shared" si="18"/>
        <v>-0.28460727191069152</v>
      </c>
      <c r="AV9" s="16">
        <f t="shared" si="18"/>
        <v>-1.0305783869293732</v>
      </c>
      <c r="AW9" s="16">
        <f t="shared" si="18"/>
        <v>-6.7353690603887253E-2</v>
      </c>
      <c r="AX9" s="16">
        <f t="shared" si="18"/>
        <v>-1.8033308581741035E-2</v>
      </c>
      <c r="AY9" s="16">
        <f t="shared" si="18"/>
        <v>-29.756117079807126</v>
      </c>
      <c r="AZ9" s="16">
        <f t="shared" si="18"/>
        <v>1.6393156272107166</v>
      </c>
      <c r="BA9" s="16">
        <f t="shared" si="18"/>
        <v>5.7994929683793828</v>
      </c>
      <c r="BB9" s="16">
        <f t="shared" si="18"/>
        <v>0.29097747401626417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1173.3300000000017</v>
      </c>
      <c r="D10" s="18">
        <f t="shared" si="19"/>
        <v>925.65999999997439</v>
      </c>
      <c r="E10" s="18">
        <f t="shared" si="19"/>
        <v>496.71999999998661</v>
      </c>
      <c r="F10" s="18">
        <f t="shared" si="19"/>
        <v>1414.6800000000076</v>
      </c>
      <c r="G10" s="18">
        <f t="shared" si="19"/>
        <v>4.0699999999999363</v>
      </c>
      <c r="H10" s="18">
        <f t="shared" si="19"/>
        <v>185.10000000000002</v>
      </c>
      <c r="I10" s="18">
        <f t="shared" si="19"/>
        <v>32.6400000000001</v>
      </c>
      <c r="J10" s="18">
        <f t="shared" si="19"/>
        <v>139.32999999999993</v>
      </c>
      <c r="K10" s="18">
        <f t="shared" si="19"/>
        <v>24.480000000000473</v>
      </c>
      <c r="L10" s="18"/>
      <c r="M10" s="18">
        <f>M6+M7</f>
        <v>4396.659999999858</v>
      </c>
      <c r="Q10" s="11" t="s">
        <v>77</v>
      </c>
      <c r="R10" s="18">
        <f t="shared" ref="R10:Z10" si="20">R6+R7</f>
        <v>655.18000000000029</v>
      </c>
      <c r="S10" s="18">
        <f t="shared" si="20"/>
        <v>1322.0900000000256</v>
      </c>
      <c r="T10" s="18">
        <f t="shared" si="20"/>
        <v>1124.0100000000093</v>
      </c>
      <c r="U10" s="18">
        <f t="shared" si="20"/>
        <v>1436.7999999999884</v>
      </c>
      <c r="V10" s="18">
        <f t="shared" si="20"/>
        <v>8.5899999999999181</v>
      </c>
      <c r="W10" s="18">
        <f t="shared" si="20"/>
        <v>51.420000000000016</v>
      </c>
      <c r="X10" s="18">
        <f t="shared" si="20"/>
        <v>15.090000000000146</v>
      </c>
      <c r="Y10" s="18">
        <f t="shared" si="20"/>
        <v>75.360000000000127</v>
      </c>
      <c r="Z10" s="18">
        <f t="shared" si="20"/>
        <v>5.9600000000009459</v>
      </c>
      <c r="AA10" s="18"/>
      <c r="AB10" s="18">
        <f>AB6+AB7</f>
        <v>4698.660000000149</v>
      </c>
      <c r="AE10" s="11" t="s">
        <v>77</v>
      </c>
      <c r="AF10" s="18">
        <f t="shared" ref="AF10:AN10" si="21">AF6+AF7</f>
        <v>615.17000000000553</v>
      </c>
      <c r="AG10" s="18">
        <f t="shared" si="21"/>
        <v>237.27000000001863</v>
      </c>
      <c r="AH10" s="18">
        <f t="shared" si="21"/>
        <v>198.94999999999709</v>
      </c>
      <c r="AI10" s="18">
        <f t="shared" si="21"/>
        <v>416.40999999998894</v>
      </c>
      <c r="AJ10" s="18">
        <f t="shared" si="21"/>
        <v>4.6900000000000546</v>
      </c>
      <c r="AK10" s="18">
        <f t="shared" si="21"/>
        <v>26.850000000000023</v>
      </c>
      <c r="AL10" s="18">
        <f t="shared" si="21"/>
        <v>26.960000000000264</v>
      </c>
      <c r="AM10" s="18">
        <f t="shared" si="21"/>
        <v>34.599999999999454</v>
      </c>
      <c r="AN10" s="18">
        <f t="shared" si="21"/>
        <v>3.9700000000011642</v>
      </c>
      <c r="AO10" s="18"/>
      <c r="AP10" s="18">
        <f>AP6+AP7</f>
        <v>1565.4000000001397</v>
      </c>
      <c r="AS10" s="11" t="s">
        <v>77</v>
      </c>
      <c r="AT10" s="18">
        <f t="shared" ref="AT10:BB10" si="22">AT6+AT7</f>
        <v>2221.1000000000058</v>
      </c>
      <c r="AU10" s="18">
        <f t="shared" si="22"/>
        <v>2443.1599999999744</v>
      </c>
      <c r="AV10" s="18">
        <f t="shared" si="22"/>
        <v>1737.3800000000047</v>
      </c>
      <c r="AW10" s="18">
        <f t="shared" si="22"/>
        <v>3202.3899999999849</v>
      </c>
      <c r="AX10" s="18">
        <f t="shared" si="22"/>
        <v>15.870000000000118</v>
      </c>
      <c r="AY10" s="18">
        <f t="shared" si="22"/>
        <v>241.31</v>
      </c>
      <c r="AZ10" s="18">
        <f t="shared" si="22"/>
        <v>67.929999999999836</v>
      </c>
      <c r="BA10" s="18">
        <f t="shared" si="22"/>
        <v>245.41000000000031</v>
      </c>
      <c r="BB10" s="18">
        <f t="shared" si="22"/>
        <v>32.909999999998945</v>
      </c>
      <c r="BC10" s="18"/>
      <c r="BD10" s="18">
        <f>BD6+BD7</f>
        <v>724354.06</v>
      </c>
    </row>
    <row r="11" spans="1:56" ht="28.8" x14ac:dyDescent="0.3">
      <c r="B11" s="11" t="s">
        <v>78</v>
      </c>
      <c r="C11" s="19">
        <f t="shared" ref="C11:K11" si="23">C10/C5*100</f>
        <v>3.5703352980376337</v>
      </c>
      <c r="D11" s="19">
        <f t="shared" si="23"/>
        <v>0.65842639037500372</v>
      </c>
      <c r="E11" s="19">
        <f t="shared" si="23"/>
        <v>0.74368610912564581</v>
      </c>
      <c r="F11" s="19">
        <f t="shared" si="23"/>
        <v>1.280525722665008</v>
      </c>
      <c r="G11" s="19">
        <f t="shared" si="23"/>
        <v>0.43173862310384387</v>
      </c>
      <c r="H11" s="19">
        <f t="shared" si="23"/>
        <v>37.032591080967535</v>
      </c>
      <c r="I11" s="19">
        <f t="shared" si="23"/>
        <v>2.8506799186019181</v>
      </c>
      <c r="J11" s="19">
        <f t="shared" si="23"/>
        <v>3.5535571277729869</v>
      </c>
      <c r="K11" s="19">
        <f t="shared" si="23"/>
        <v>0.49500545961904951</v>
      </c>
      <c r="L11" s="19"/>
      <c r="M11" s="19">
        <f>M10/M5*100</f>
        <v>1.213953297921698</v>
      </c>
      <c r="Q11" s="11" t="s">
        <v>78</v>
      </c>
      <c r="R11" s="19">
        <f t="shared" ref="R11:Z11" si="24">R10/R5*100</f>
        <v>1.9661146953254449</v>
      </c>
      <c r="S11" s="19">
        <f t="shared" si="24"/>
        <v>0.94236611738732123</v>
      </c>
      <c r="T11" s="19">
        <f t="shared" si="24"/>
        <v>1.6886712799233334</v>
      </c>
      <c r="U11" s="19">
        <f t="shared" si="24"/>
        <v>1.3002952633161153</v>
      </c>
      <c r="V11" s="19">
        <f t="shared" si="24"/>
        <v>0.9082546496505407</v>
      </c>
      <c r="W11" s="19">
        <f t="shared" si="24"/>
        <v>13.819980111269389</v>
      </c>
      <c r="X11" s="19">
        <f t="shared" si="24"/>
        <v>1.2995065492029989</v>
      </c>
      <c r="Y11" s="19">
        <f t="shared" si="24"/>
        <v>1.859542368991838</v>
      </c>
      <c r="Z11" s="19">
        <f t="shared" si="24"/>
        <v>0.12009349560733751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1.8276380755506294</v>
      </c>
      <c r="AG11" s="19">
        <f t="shared" si="25"/>
        <v>0.16907479666061681</v>
      </c>
      <c r="AH11" s="19">
        <f t="shared" si="25"/>
        <v>0.3007000817837675</v>
      </c>
      <c r="AI11" s="19">
        <f t="shared" si="25"/>
        <v>0.37689442828731928</v>
      </c>
      <c r="AJ11" s="19">
        <f t="shared" si="25"/>
        <v>0.49775004245203497</v>
      </c>
      <c r="AK11" s="19">
        <f t="shared" si="25"/>
        <v>7.5237481435817033</v>
      </c>
      <c r="AL11" s="19">
        <f t="shared" si="25"/>
        <v>2.3304059193693609</v>
      </c>
      <c r="AM11" s="19">
        <f t="shared" si="25"/>
        <v>0.83981601718466137</v>
      </c>
      <c r="AN11" s="19">
        <f t="shared" si="25"/>
        <v>8.003806344178116E-2</v>
      </c>
      <c r="AO11" s="19"/>
      <c r="AP11" s="19">
        <f>AP10/AP5*100</f>
        <v>0.43221956952933743</v>
      </c>
      <c r="AS11" s="11" t="s">
        <v>78</v>
      </c>
      <c r="AT11" s="19">
        <f t="shared" ref="AT11:BA11" si="26">AT10/AT5*100</f>
        <v>6.7586030617740933</v>
      </c>
      <c r="AU11" s="19">
        <f t="shared" si="26"/>
        <v>1.7378314066813105</v>
      </c>
      <c r="AV11" s="19">
        <f t="shared" si="26"/>
        <v>2.6011945809968449</v>
      </c>
      <c r="AW11" s="19">
        <f t="shared" si="26"/>
        <v>2.8987069648296107</v>
      </c>
      <c r="AX11" s="19">
        <f t="shared" si="26"/>
        <v>1.6834623952477052</v>
      </c>
      <c r="AY11" s="19">
        <f t="shared" si="26"/>
        <v>48.278414660984737</v>
      </c>
      <c r="AZ11" s="19">
        <f t="shared" si="26"/>
        <v>5.9328029065755894</v>
      </c>
      <c r="BA11" s="19">
        <f t="shared" si="26"/>
        <v>6.2590860168432521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'00-06'!B14</f>
        <v>32506.78</v>
      </c>
      <c r="D12" s="12">
        <f>'00-06'!C14</f>
        <v>139977.89000000001</v>
      </c>
      <c r="E12" s="12">
        <f>'00-06'!D14</f>
        <v>66428.350000000006</v>
      </c>
      <c r="F12" s="12">
        <f>'00-06'!E14</f>
        <v>109779.9</v>
      </c>
      <c r="G12" s="12">
        <f>'00-06'!F14</f>
        <v>942.2</v>
      </c>
      <c r="H12" s="12">
        <f>'00-06'!G14</f>
        <v>343.4</v>
      </c>
      <c r="I12" s="12">
        <f>'00-06'!H14</f>
        <v>1136.78</v>
      </c>
      <c r="J12" s="12">
        <f>'00-06'!I14</f>
        <v>3917.07</v>
      </c>
      <c r="K12" s="12">
        <f>'00-06'!J14</f>
        <v>4941.8599999999997</v>
      </c>
      <c r="L12" s="12">
        <f>'00-06'!K14</f>
        <v>4.47</v>
      </c>
      <c r="M12" s="20">
        <f>SUM(C12:L12)</f>
        <v>359978.70000000007</v>
      </c>
      <c r="Q12" s="11" t="s">
        <v>79</v>
      </c>
      <c r="R12" s="12">
        <f>'06-12'!B14</f>
        <v>33163.85</v>
      </c>
      <c r="S12" s="12">
        <f>'06-12'!C14</f>
        <v>139653.49</v>
      </c>
      <c r="T12" s="12">
        <f>'06-12'!D14</f>
        <v>65800.03</v>
      </c>
      <c r="U12" s="12">
        <f>'06-12'!E14</f>
        <v>109772.85</v>
      </c>
      <c r="V12" s="12">
        <f>'06-12'!F14</f>
        <v>939.71</v>
      </c>
      <c r="W12" s="12">
        <f>'06-12'!G14</f>
        <v>338.76</v>
      </c>
      <c r="X12" s="12">
        <f>'06-12'!H14</f>
        <v>1151.5</v>
      </c>
      <c r="Y12" s="12">
        <f>'06-12'!I14</f>
        <v>4048.6</v>
      </c>
      <c r="Z12" s="12">
        <f>'06-12'!J14</f>
        <v>4958.49</v>
      </c>
      <c r="AA12" s="12">
        <f>'06-12'!K14</f>
        <v>0.42</v>
      </c>
      <c r="AB12" s="20">
        <f>SUM(R12:AA12)</f>
        <v>359827.69999999995</v>
      </c>
      <c r="AE12" s="11" t="s">
        <v>79</v>
      </c>
      <c r="AF12" s="12">
        <f>'12-18'!B14</f>
        <v>33481.879999999997</v>
      </c>
      <c r="AG12" s="12">
        <f>'12-18'!C14</f>
        <v>140141.82999999999</v>
      </c>
      <c r="AH12" s="12">
        <f>'12-18'!D14</f>
        <v>66033.3</v>
      </c>
      <c r="AI12" s="12">
        <f>'12-18'!E14</f>
        <v>110235.1</v>
      </c>
      <c r="AJ12" s="12">
        <f>'12-18'!F14</f>
        <v>940.04</v>
      </c>
      <c r="AK12" s="12">
        <f>'12-18'!G14</f>
        <v>340.56</v>
      </c>
      <c r="AL12" s="12">
        <f>'12-18'!H14</f>
        <v>1146.8399999999999</v>
      </c>
      <c r="AM12" s="12">
        <f>'12-18'!I14</f>
        <v>4116.8</v>
      </c>
      <c r="AN12" s="12">
        <f>'12-18'!J14</f>
        <v>4957.9799999999996</v>
      </c>
      <c r="AO12" s="12">
        <f>'12-18'!K14</f>
        <v>0</v>
      </c>
      <c r="AP12" s="20">
        <f>SUM(AF12:AO12)</f>
        <v>361394.32999999996</v>
      </c>
      <c r="AS12" s="11" t="s">
        <v>79</v>
      </c>
      <c r="AT12" s="12">
        <f>'00-18'!B14</f>
        <v>32280.92</v>
      </c>
      <c r="AU12" s="12">
        <f>'00-18'!C14</f>
        <v>139165.07</v>
      </c>
      <c r="AV12" s="12">
        <f>'00-18'!D14</f>
        <v>65578.759999999995</v>
      </c>
      <c r="AW12" s="12">
        <f>'00-18'!E14</f>
        <v>108838.1</v>
      </c>
      <c r="AX12" s="12">
        <f>'00-18'!F14</f>
        <v>934.68</v>
      </c>
      <c r="AY12" s="12">
        <f>'00-18'!G14</f>
        <v>304.81</v>
      </c>
      <c r="AZ12" s="12">
        <f>'00-18'!H14</f>
        <v>1120.4100000000001</v>
      </c>
      <c r="BA12" s="12">
        <f>'00-18'!I14</f>
        <v>3911.85</v>
      </c>
      <c r="BB12" s="12">
        <f>'00-18'!J14</f>
        <v>4936.1400000000003</v>
      </c>
      <c r="BC12" s="12">
        <f>'00-18'!K14</f>
        <v>0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98.915142423311096</v>
      </c>
      <c r="D13" s="19">
        <f t="shared" si="27"/>
        <v>99.566943418762705</v>
      </c>
      <c r="E13" s="19">
        <f t="shared" si="27"/>
        <v>99.456114404771157</v>
      </c>
      <c r="F13" s="19">
        <f t="shared" si="27"/>
        <v>99.369458663154603</v>
      </c>
      <c r="G13" s="19">
        <f t="shared" si="27"/>
        <v>99.946960857112558</v>
      </c>
      <c r="H13" s="19">
        <f t="shared" si="27"/>
        <v>68.703359142108312</v>
      </c>
      <c r="I13" s="19">
        <f t="shared" si="27"/>
        <v>99.282963169984015</v>
      </c>
      <c r="J13" s="19">
        <f t="shared" si="27"/>
        <v>99.903337533092227</v>
      </c>
      <c r="K13" s="19">
        <f t="shared" si="27"/>
        <v>99.928418328143337</v>
      </c>
      <c r="L13" s="19"/>
      <c r="M13" s="19">
        <f>M12/M5*100</f>
        <v>99.393023351039147</v>
      </c>
      <c r="Q13" s="11" t="s">
        <v>80</v>
      </c>
      <c r="R13" s="19">
        <f t="shared" ref="R13:Z13" si="28">R12/R5*100</f>
        <v>99.520639883037816</v>
      </c>
      <c r="S13" s="19">
        <f t="shared" si="28"/>
        <v>99.542933651178473</v>
      </c>
      <c r="T13" s="19">
        <f t="shared" si="28"/>
        <v>98.855544771926233</v>
      </c>
      <c r="U13" s="19">
        <f t="shared" si="28"/>
        <v>99.343761759264751</v>
      </c>
      <c r="V13" s="19">
        <f t="shared" si="28"/>
        <v>99.359252249489842</v>
      </c>
      <c r="W13" s="19">
        <f t="shared" si="28"/>
        <v>91.047383556857568</v>
      </c>
      <c r="X13" s="19">
        <f t="shared" si="28"/>
        <v>99.163803274170903</v>
      </c>
      <c r="Y13" s="19">
        <f t="shared" si="28"/>
        <v>99.901051421182885</v>
      </c>
      <c r="Z13" s="19">
        <f t="shared" si="28"/>
        <v>99.913153864753752</v>
      </c>
      <c r="AA13" s="19"/>
      <c r="AB13" s="19">
        <f>AB12/AB5*100</f>
        <v>99.351331032782497</v>
      </c>
      <c r="AE13" s="11" t="s">
        <v>80</v>
      </c>
      <c r="AF13" s="19">
        <f t="shared" ref="AF13:AN13" si="29">AF12/AF5*100</f>
        <v>99.472924116937691</v>
      </c>
      <c r="AG13" s="19">
        <f t="shared" si="29"/>
        <v>99.862820461477924</v>
      </c>
      <c r="AH13" s="19">
        <f t="shared" si="29"/>
        <v>99.805070170657686</v>
      </c>
      <c r="AI13" s="19">
        <f t="shared" si="29"/>
        <v>99.774248917404904</v>
      </c>
      <c r="AJ13" s="19">
        <f t="shared" si="29"/>
        <v>99.766513839361508</v>
      </c>
      <c r="AK13" s="19">
        <f t="shared" si="29"/>
        <v>95.429708297139015</v>
      </c>
      <c r="AL13" s="19">
        <f t="shared" si="29"/>
        <v>99.132148537445531</v>
      </c>
      <c r="AM13" s="19">
        <f t="shared" si="29"/>
        <v>99.923542761441283</v>
      </c>
      <c r="AN13" s="19">
        <f t="shared" si="29"/>
        <v>99.956452842056862</v>
      </c>
      <c r="AO13" s="19"/>
      <c r="AP13" s="19">
        <f>AP12/AP5*100</f>
        <v>99.783890215235317</v>
      </c>
      <c r="AS13" s="11" t="s">
        <v>80</v>
      </c>
      <c r="AT13" s="19">
        <f t="shared" ref="AT13:BB13" si="30">AT12/AT5*100</f>
        <v>98.227871211959823</v>
      </c>
      <c r="AU13" s="19">
        <f t="shared" si="30"/>
        <v>98.988780660703995</v>
      </c>
      <c r="AV13" s="19">
        <f t="shared" si="30"/>
        <v>98.184113516036888</v>
      </c>
      <c r="AW13" s="19">
        <f t="shared" si="30"/>
        <v>98.516969672283253</v>
      </c>
      <c r="AX13" s="19">
        <f t="shared" si="30"/>
        <v>99.149252148085282</v>
      </c>
      <c r="AY13" s="19">
        <f t="shared" si="30"/>
        <v>60.982734129604069</v>
      </c>
      <c r="AZ13" s="19">
        <f t="shared" si="30"/>
        <v>97.853256360317559</v>
      </c>
      <c r="BA13" s="19">
        <f t="shared" si="30"/>
        <v>99.770203475768071</v>
      </c>
      <c r="BB13" s="19">
        <f t="shared" si="30"/>
        <v>99.812755287742164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'06'!B14</f>
        <v>33323.589999999997</v>
      </c>
      <c r="D14" s="9">
        <f>'06'!C14</f>
        <v>140294.73000000001</v>
      </c>
      <c r="E14" s="9">
        <f>'06'!D14</f>
        <v>66561.8</v>
      </c>
      <c r="F14" s="9">
        <f>'06'!E14</f>
        <v>110497.98</v>
      </c>
      <c r="G14" s="9">
        <f>'06'!F14</f>
        <v>945.77</v>
      </c>
      <c r="H14" s="9">
        <f>'06'!G14</f>
        <v>372.07</v>
      </c>
      <c r="I14" s="9">
        <f>'06'!H14</f>
        <v>1161.21</v>
      </c>
      <c r="J14" s="9">
        <f>'06'!I14</f>
        <v>4052.61</v>
      </c>
      <c r="K14" s="9">
        <f>'06'!J14</f>
        <v>4962.8</v>
      </c>
      <c r="L14" s="9">
        <f>'06'!K14</f>
        <v>4.47</v>
      </c>
      <c r="M14" s="9">
        <f>SUM(C14:L14)</f>
        <v>362177.02999999997</v>
      </c>
      <c r="Q14" s="9" t="s">
        <v>83</v>
      </c>
      <c r="R14" s="9">
        <f>'12'!B14</f>
        <v>33659.29</v>
      </c>
      <c r="S14" s="9">
        <f>'12'!C14</f>
        <v>140334.34</v>
      </c>
      <c r="T14" s="9">
        <f>'12'!D14</f>
        <v>66162.27</v>
      </c>
      <c r="U14" s="9">
        <f>'12'!E14</f>
        <v>110484.52</v>
      </c>
      <c r="V14" s="9">
        <f>'12'!F14</f>
        <v>942.24</v>
      </c>
      <c r="W14" s="9">
        <f>'12'!G14</f>
        <v>356.87</v>
      </c>
      <c r="X14" s="9">
        <f>'12'!H14</f>
        <v>1156.8800000000001</v>
      </c>
      <c r="Y14" s="9">
        <f>'12'!I14</f>
        <v>4119.95</v>
      </c>
      <c r="Z14" s="9">
        <f>'12'!J14</f>
        <v>4960.1400000000003</v>
      </c>
      <c r="AA14" s="9">
        <f>'12'!K14</f>
        <v>0.53</v>
      </c>
      <c r="AB14" s="10">
        <f>SUM(R14:AA14)</f>
        <v>362177.03000000009</v>
      </c>
      <c r="AE14" s="9" t="s">
        <v>81</v>
      </c>
      <c r="AF14" s="9">
        <f>SUM('18'!B14)</f>
        <v>33919.64</v>
      </c>
      <c r="AG14" s="9">
        <f>SUM('18'!C14)</f>
        <v>140186.59</v>
      </c>
      <c r="AH14" s="9">
        <f>SUM('18'!D14)</f>
        <v>66103.28</v>
      </c>
      <c r="AI14" s="9">
        <f>SUM('18'!E14)</f>
        <v>110402.09</v>
      </c>
      <c r="AJ14" s="9">
        <f>SUM('18'!F14)</f>
        <v>942.53</v>
      </c>
      <c r="AK14" s="9">
        <f>SUM('18'!G14)</f>
        <v>351.1</v>
      </c>
      <c r="AL14" s="9">
        <f>SUM('18'!H14)</f>
        <v>1163.76</v>
      </c>
      <c r="AM14" s="9">
        <f>SUM('18'!I14)</f>
        <v>4148.25</v>
      </c>
      <c r="AN14" s="9">
        <f>SUM('18'!J14)</f>
        <v>4959.79</v>
      </c>
      <c r="AO14" s="9">
        <f>SUM('18'!K14)</f>
        <v>0</v>
      </c>
      <c r="AP14" s="10">
        <f>SUM(AF14:AO14)</f>
        <v>362177.02999999997</v>
      </c>
      <c r="AS14" s="9" t="s">
        <v>81</v>
      </c>
      <c r="AT14" s="9">
        <f>AF14</f>
        <v>33919.64</v>
      </c>
      <c r="AU14" s="9">
        <f t="shared" ref="AU14:BC14" si="31">AG14</f>
        <v>140186.59</v>
      </c>
      <c r="AV14" s="9">
        <f t="shared" si="31"/>
        <v>66103.28</v>
      </c>
      <c r="AW14" s="9">
        <f t="shared" si="31"/>
        <v>110402.09</v>
      </c>
      <c r="AX14" s="9">
        <f t="shared" si="31"/>
        <v>942.53</v>
      </c>
      <c r="AY14" s="9">
        <f t="shared" si="31"/>
        <v>351.1</v>
      </c>
      <c r="AZ14" s="9">
        <f t="shared" si="31"/>
        <v>1163.76</v>
      </c>
      <c r="BA14" s="9">
        <f t="shared" si="31"/>
        <v>4148.25</v>
      </c>
      <c r="BB14" s="9">
        <f t="shared" si="31"/>
        <v>4959.79</v>
      </c>
      <c r="BC14" s="9">
        <f t="shared" si="31"/>
        <v>0</v>
      </c>
      <c r="BD14" s="10">
        <f>SUM(AT14:BC14)</f>
        <v>362177.02999999997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BBCA-476A-4C45-82C8-2CDD867FB97D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1" max="1" width="9.4414062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18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00'!B10</f>
        <v>3425.88</v>
      </c>
      <c r="D5" s="9">
        <f>'tieri 00'!C10</f>
        <v>31569.45</v>
      </c>
      <c r="E5" s="9">
        <f>'tieri 00'!D10</f>
        <v>976.37</v>
      </c>
      <c r="F5" s="9">
        <f>'tieri 00'!E10</f>
        <v>5242.68</v>
      </c>
      <c r="G5" s="9">
        <f>'tieri 00'!F10</f>
        <v>501.59</v>
      </c>
      <c r="H5" s="9">
        <f>'tieri 00'!G10</f>
        <v>110.35</v>
      </c>
      <c r="I5" s="9">
        <f>'tieri 00'!H10</f>
        <v>549.48</v>
      </c>
      <c r="J5" s="9">
        <f>'tieri 00'!I10</f>
        <v>385.25</v>
      </c>
      <c r="K5" s="9">
        <f>'tieri 00'!J10</f>
        <v>1394.79</v>
      </c>
      <c r="L5" s="9">
        <f>'tieri 00'!K10</f>
        <v>6.18</v>
      </c>
      <c r="M5" s="9">
        <f>SUM(C5:L5)</f>
        <v>44162.020000000004</v>
      </c>
      <c r="Q5" s="9" t="s">
        <v>82</v>
      </c>
      <c r="R5" s="9">
        <f>C14</f>
        <v>3521.67</v>
      </c>
      <c r="S5" s="9">
        <f t="shared" ref="S5:AA5" si="0">D14</f>
        <v>31457.47</v>
      </c>
      <c r="T5" s="9">
        <f t="shared" si="0"/>
        <v>970.24</v>
      </c>
      <c r="U5" s="9">
        <f t="shared" si="0"/>
        <v>5250.98</v>
      </c>
      <c r="V5" s="9">
        <f t="shared" si="0"/>
        <v>502.82</v>
      </c>
      <c r="W5" s="9">
        <f t="shared" si="0"/>
        <v>110.3</v>
      </c>
      <c r="X5" s="9">
        <f t="shared" si="0"/>
        <v>527.26</v>
      </c>
      <c r="Y5" s="9">
        <f t="shared" si="0"/>
        <v>397.13</v>
      </c>
      <c r="Z5" s="9">
        <f t="shared" si="0"/>
        <v>1420.05</v>
      </c>
      <c r="AA5" s="9">
        <f t="shared" si="0"/>
        <v>4.0999999999999996</v>
      </c>
      <c r="AB5" s="10">
        <f>SUM(R5:AA5)</f>
        <v>44162.020000000004</v>
      </c>
      <c r="AE5" s="9" t="s">
        <v>83</v>
      </c>
      <c r="AF5" s="9">
        <f>R14</f>
        <v>3602.4</v>
      </c>
      <c r="AG5" s="9">
        <f t="shared" ref="AG5:AO5" si="1">S14</f>
        <v>31381.34</v>
      </c>
      <c r="AH5" s="9">
        <f t="shared" si="1"/>
        <v>956.97</v>
      </c>
      <c r="AI5" s="9">
        <f t="shared" si="1"/>
        <v>5254.52</v>
      </c>
      <c r="AJ5" s="9">
        <f t="shared" si="1"/>
        <v>502.61</v>
      </c>
      <c r="AK5" s="9">
        <f t="shared" si="1"/>
        <v>111.84</v>
      </c>
      <c r="AL5" s="9">
        <f t="shared" si="1"/>
        <v>526.26</v>
      </c>
      <c r="AM5" s="9">
        <f t="shared" si="1"/>
        <v>402.09</v>
      </c>
      <c r="AN5" s="9">
        <f t="shared" si="1"/>
        <v>1420.31</v>
      </c>
      <c r="AO5" s="9">
        <f t="shared" si="1"/>
        <v>3.68</v>
      </c>
      <c r="AP5" s="10">
        <f>SUM(AF5:AO5)</f>
        <v>44162.01999999999</v>
      </c>
      <c r="AS5" s="9" t="s">
        <v>72</v>
      </c>
      <c r="AT5" s="9">
        <f>C5</f>
        <v>3425.88</v>
      </c>
      <c r="AU5" s="9">
        <f t="shared" ref="AU5:BC5" si="2">D5</f>
        <v>31569.45</v>
      </c>
      <c r="AV5" s="9">
        <f t="shared" si="2"/>
        <v>976.37</v>
      </c>
      <c r="AW5" s="9">
        <f t="shared" si="2"/>
        <v>5242.68</v>
      </c>
      <c r="AX5" s="9">
        <f t="shared" si="2"/>
        <v>501.59</v>
      </c>
      <c r="AY5" s="9">
        <f t="shared" si="2"/>
        <v>110.35</v>
      </c>
      <c r="AZ5" s="9">
        <f t="shared" si="2"/>
        <v>549.48</v>
      </c>
      <c r="BA5" s="9">
        <f t="shared" si="2"/>
        <v>385.25</v>
      </c>
      <c r="BB5" s="9">
        <f t="shared" si="2"/>
        <v>1394.79</v>
      </c>
      <c r="BC5" s="9">
        <f t="shared" si="2"/>
        <v>6.18</v>
      </c>
      <c r="BD5" s="10">
        <f>SUM(AT5:BC5)</f>
        <v>44162.020000000004</v>
      </c>
    </row>
    <row r="6" spans="1:56" ht="28.8" x14ac:dyDescent="0.3">
      <c r="B6" s="11" t="s">
        <v>73</v>
      </c>
      <c r="C6" s="12">
        <f t="shared" ref="C6:K6" si="3">C5-C12</f>
        <v>32.5300000000002</v>
      </c>
      <c r="D6" s="12">
        <f t="shared" si="3"/>
        <v>129.58000000000175</v>
      </c>
      <c r="E6" s="12">
        <f t="shared" si="3"/>
        <v>8.8600000000000136</v>
      </c>
      <c r="F6" s="12">
        <f t="shared" si="3"/>
        <v>124.35000000000036</v>
      </c>
      <c r="G6" s="12">
        <f t="shared" si="3"/>
        <v>1.3299999999999841</v>
      </c>
      <c r="H6" s="12">
        <f t="shared" si="3"/>
        <v>1.7399999999999949</v>
      </c>
      <c r="I6" s="12">
        <f t="shared" si="3"/>
        <v>23.279999999999973</v>
      </c>
      <c r="J6" s="12">
        <f t="shared" si="3"/>
        <v>6.1399999999999864</v>
      </c>
      <c r="K6" s="12">
        <f t="shared" si="3"/>
        <v>1.9500000000000455</v>
      </c>
      <c r="L6" s="12"/>
      <c r="M6" s="12">
        <f>M5-M12</f>
        <v>331.88000000000466</v>
      </c>
      <c r="Q6" s="11" t="s">
        <v>73</v>
      </c>
      <c r="R6" s="12">
        <f t="shared" ref="R6:Z6" si="4">R5-R12</f>
        <v>46.630000000000109</v>
      </c>
      <c r="S6" s="12">
        <f t="shared" si="4"/>
        <v>112.26000000000204</v>
      </c>
      <c r="T6" s="12">
        <f t="shared" si="4"/>
        <v>18.620000000000005</v>
      </c>
      <c r="U6" s="12">
        <f t="shared" si="4"/>
        <v>109.33999999999924</v>
      </c>
      <c r="V6" s="12">
        <f t="shared" si="4"/>
        <v>0.34999999999996589</v>
      </c>
      <c r="W6" s="12">
        <f t="shared" si="4"/>
        <v>0.14000000000000057</v>
      </c>
      <c r="X6" s="12">
        <f t="shared" si="4"/>
        <v>1.3799999999999955</v>
      </c>
      <c r="Y6" s="12">
        <f t="shared" si="4"/>
        <v>0</v>
      </c>
      <c r="Z6" s="12">
        <f t="shared" si="4"/>
        <v>0</v>
      </c>
      <c r="AA6" s="12"/>
      <c r="AB6" s="12">
        <f>AB5-AB12</f>
        <v>289.13999999999942</v>
      </c>
      <c r="AE6" s="11" t="s">
        <v>73</v>
      </c>
      <c r="AF6" s="12">
        <f t="shared" ref="AF6:AN6" si="5">AF5-AF12</f>
        <v>24.820000000000164</v>
      </c>
      <c r="AG6" s="12">
        <f t="shared" si="5"/>
        <v>83.569999999999709</v>
      </c>
      <c r="AH6" s="12">
        <f t="shared" si="5"/>
        <v>7.0199999999999818</v>
      </c>
      <c r="AI6" s="12">
        <f t="shared" si="5"/>
        <v>125.08000000000084</v>
      </c>
      <c r="AJ6" s="12">
        <f t="shared" si="5"/>
        <v>5.0000000000011369E-2</v>
      </c>
      <c r="AK6" s="12">
        <f t="shared" si="5"/>
        <v>0.32000000000000739</v>
      </c>
      <c r="AL6" s="12">
        <f t="shared" si="5"/>
        <v>0</v>
      </c>
      <c r="AM6" s="12">
        <f t="shared" si="5"/>
        <v>6.0000000000002274E-2</v>
      </c>
      <c r="AN6" s="12">
        <f t="shared" si="5"/>
        <v>0.75999999999999091</v>
      </c>
      <c r="AO6" s="12"/>
      <c r="AP6" s="12">
        <f>AP5-AP12</f>
        <v>244.8799999999901</v>
      </c>
      <c r="AS6" s="11" t="s">
        <v>73</v>
      </c>
      <c r="AT6" s="12">
        <f t="shared" ref="AT6:BB6" si="6">AT5-AT12</f>
        <v>78.340000000000146</v>
      </c>
      <c r="AU6" s="12">
        <f t="shared" si="6"/>
        <v>318.65999999999985</v>
      </c>
      <c r="AV6" s="12">
        <f t="shared" si="6"/>
        <v>33.610000000000014</v>
      </c>
      <c r="AW6" s="12">
        <f t="shared" si="6"/>
        <v>346.70000000000073</v>
      </c>
      <c r="AX6" s="12">
        <f t="shared" si="6"/>
        <v>1.67999999999995</v>
      </c>
      <c r="AY6" s="12">
        <f t="shared" si="6"/>
        <v>2.1199999999999903</v>
      </c>
      <c r="AZ6" s="12">
        <f t="shared" si="6"/>
        <v>24.659999999999968</v>
      </c>
      <c r="BA6" s="12">
        <f t="shared" si="6"/>
        <v>6.1999999999999886</v>
      </c>
      <c r="BB6" s="12">
        <f t="shared" si="6"/>
        <v>2.4500000000000455</v>
      </c>
      <c r="BC6" s="12"/>
      <c r="BD6" s="12">
        <f>BD5-BD12</f>
        <v>44162.020000000004</v>
      </c>
    </row>
    <row r="7" spans="1:56" ht="28.8" x14ac:dyDescent="0.3">
      <c r="B7" s="11" t="s">
        <v>74</v>
      </c>
      <c r="C7" s="12">
        <f t="shared" ref="C7:K7" si="7">C14-C12</f>
        <v>128.32000000000016</v>
      </c>
      <c r="D7" s="12">
        <f t="shared" si="7"/>
        <v>17.600000000002183</v>
      </c>
      <c r="E7" s="12">
        <f t="shared" si="7"/>
        <v>2.7300000000000182</v>
      </c>
      <c r="F7" s="12">
        <f t="shared" si="7"/>
        <v>132.64999999999964</v>
      </c>
      <c r="G7" s="12">
        <f t="shared" si="7"/>
        <v>2.5600000000000023</v>
      </c>
      <c r="H7" s="12">
        <f t="shared" si="7"/>
        <v>1.6899999999999977</v>
      </c>
      <c r="I7" s="12">
        <f t="shared" si="7"/>
        <v>1.0599999999999454</v>
      </c>
      <c r="J7" s="12">
        <f t="shared" si="7"/>
        <v>18.019999999999982</v>
      </c>
      <c r="K7" s="12">
        <f t="shared" si="7"/>
        <v>27.210000000000036</v>
      </c>
      <c r="L7" s="12"/>
      <c r="M7" s="12">
        <f>M14-M12</f>
        <v>331.88000000000466</v>
      </c>
      <c r="Q7" s="11" t="s">
        <v>74</v>
      </c>
      <c r="R7" s="12">
        <f t="shared" ref="R7:Z7" si="8">R14-R12</f>
        <v>127.36000000000013</v>
      </c>
      <c r="S7" s="12">
        <f t="shared" si="8"/>
        <v>36.130000000001019</v>
      </c>
      <c r="T7" s="12">
        <f t="shared" si="8"/>
        <v>5.3500000000000227</v>
      </c>
      <c r="U7" s="12">
        <f t="shared" si="8"/>
        <v>112.88000000000011</v>
      </c>
      <c r="V7" s="12">
        <f t="shared" si="8"/>
        <v>0.13999999999998636</v>
      </c>
      <c r="W7" s="12">
        <f t="shared" si="8"/>
        <v>1.6800000000000068</v>
      </c>
      <c r="X7" s="12">
        <f t="shared" si="8"/>
        <v>0.37999999999999545</v>
      </c>
      <c r="Y7" s="12">
        <f t="shared" si="8"/>
        <v>4.9599999999999795</v>
      </c>
      <c r="Z7" s="12">
        <f t="shared" si="8"/>
        <v>0.25999999999999091</v>
      </c>
      <c r="AA7" s="12"/>
      <c r="AB7" s="12">
        <f>AB14-AB12</f>
        <v>289.13999999998487</v>
      </c>
      <c r="AE7" s="11" t="s">
        <v>74</v>
      </c>
      <c r="AF7" s="12">
        <f t="shared" ref="AF7:AN7" si="9">AF14-AF12</f>
        <v>68.480000000000018</v>
      </c>
      <c r="AG7" s="12">
        <f t="shared" si="9"/>
        <v>15.639999999999418</v>
      </c>
      <c r="AH7" s="12">
        <f t="shared" si="9"/>
        <v>4.7199999999999136</v>
      </c>
      <c r="AI7" s="12">
        <f t="shared" si="9"/>
        <v>138.03000000000065</v>
      </c>
      <c r="AJ7" s="12">
        <f t="shared" si="9"/>
        <v>0</v>
      </c>
      <c r="AK7" s="12">
        <f t="shared" si="9"/>
        <v>0</v>
      </c>
      <c r="AL7" s="12">
        <f t="shared" si="9"/>
        <v>6.0000000000059117E-2</v>
      </c>
      <c r="AM7" s="12">
        <f t="shared" si="9"/>
        <v>14.200000000000045</v>
      </c>
      <c r="AN7" s="12">
        <f t="shared" si="9"/>
        <v>3.75</v>
      </c>
      <c r="AO7" s="12"/>
      <c r="AP7" s="12">
        <f>AP14-AP12</f>
        <v>244.88000000000466</v>
      </c>
      <c r="AS7" s="11" t="s">
        <v>74</v>
      </c>
      <c r="AT7" s="12">
        <f t="shared" ref="AT7:BB7" si="10">AT14-AT12</f>
        <v>298.52</v>
      </c>
      <c r="AU7" s="12">
        <f t="shared" si="10"/>
        <v>62.619999999998981</v>
      </c>
      <c r="AV7" s="12">
        <f t="shared" si="10"/>
        <v>11.909999999999968</v>
      </c>
      <c r="AW7" s="12">
        <f t="shared" si="10"/>
        <v>371.49000000000069</v>
      </c>
      <c r="AX7" s="12">
        <f t="shared" si="10"/>
        <v>2.6499999999999773</v>
      </c>
      <c r="AY7" s="12">
        <f t="shared" si="10"/>
        <v>3.289999999999992</v>
      </c>
      <c r="AZ7" s="12">
        <f t="shared" si="10"/>
        <v>1.5</v>
      </c>
      <c r="BA7" s="12">
        <f t="shared" si="10"/>
        <v>37.180000000000007</v>
      </c>
      <c r="BB7" s="12">
        <f t="shared" si="10"/>
        <v>30.960000000000036</v>
      </c>
      <c r="BC7" s="12"/>
      <c r="BD7" s="12">
        <f>BD14-BD12</f>
        <v>44162.020000000004</v>
      </c>
    </row>
    <row r="8" spans="1:56" ht="28.8" x14ac:dyDescent="0.3">
      <c r="B8" s="11" t="s">
        <v>75</v>
      </c>
      <c r="C8" s="13">
        <f t="shared" ref="C8:K8" si="11">C7-C6</f>
        <v>95.789999999999964</v>
      </c>
      <c r="D8" s="13">
        <f t="shared" si="11"/>
        <v>-111.97999999999956</v>
      </c>
      <c r="E8" s="13">
        <f t="shared" si="11"/>
        <v>-6.1299999999999955</v>
      </c>
      <c r="F8" s="13">
        <f t="shared" si="11"/>
        <v>8.2999999999992724</v>
      </c>
      <c r="G8" s="13">
        <f t="shared" si="11"/>
        <v>1.2300000000000182</v>
      </c>
      <c r="H8" s="13">
        <f t="shared" si="11"/>
        <v>-4.9999999999997158E-2</v>
      </c>
      <c r="I8" s="13">
        <f t="shared" si="11"/>
        <v>-22.220000000000027</v>
      </c>
      <c r="J8" s="13">
        <f t="shared" si="11"/>
        <v>11.879999999999995</v>
      </c>
      <c r="K8" s="13">
        <f t="shared" si="11"/>
        <v>25.259999999999991</v>
      </c>
      <c r="L8" s="13"/>
      <c r="M8" s="14"/>
      <c r="Q8" s="11" t="s">
        <v>75</v>
      </c>
      <c r="R8" s="13">
        <f t="shared" ref="R8:Z8" si="12">R7-R6</f>
        <v>80.730000000000018</v>
      </c>
      <c r="S8" s="13">
        <f t="shared" si="12"/>
        <v>-76.130000000001019</v>
      </c>
      <c r="T8" s="13">
        <f t="shared" si="12"/>
        <v>-13.269999999999982</v>
      </c>
      <c r="U8" s="13">
        <f t="shared" si="12"/>
        <v>3.5400000000008731</v>
      </c>
      <c r="V8" s="13">
        <f t="shared" si="12"/>
        <v>-0.20999999999997954</v>
      </c>
      <c r="W8" s="13">
        <f t="shared" si="12"/>
        <v>1.5400000000000063</v>
      </c>
      <c r="X8" s="13">
        <f t="shared" si="12"/>
        <v>-1</v>
      </c>
      <c r="Y8" s="13">
        <f t="shared" si="12"/>
        <v>4.9599999999999795</v>
      </c>
      <c r="Z8" s="13">
        <f t="shared" si="12"/>
        <v>0.25999999999999091</v>
      </c>
      <c r="AA8" s="13"/>
      <c r="AB8" s="14"/>
      <c r="AE8" s="11" t="s">
        <v>75</v>
      </c>
      <c r="AF8" s="13">
        <f t="shared" ref="AF8:AN8" si="13">AF7-AF6</f>
        <v>43.659999999999854</v>
      </c>
      <c r="AG8" s="13">
        <f t="shared" si="13"/>
        <v>-67.930000000000291</v>
      </c>
      <c r="AH8" s="13">
        <f t="shared" si="13"/>
        <v>-2.3000000000000682</v>
      </c>
      <c r="AI8" s="13">
        <f t="shared" si="13"/>
        <v>12.949999999999818</v>
      </c>
      <c r="AJ8" s="13">
        <f t="shared" si="13"/>
        <v>-5.0000000000011369E-2</v>
      </c>
      <c r="AK8" s="13">
        <f t="shared" si="13"/>
        <v>-0.32000000000000739</v>
      </c>
      <c r="AL8" s="13">
        <f t="shared" si="13"/>
        <v>6.0000000000059117E-2</v>
      </c>
      <c r="AM8" s="13">
        <f t="shared" si="13"/>
        <v>14.140000000000043</v>
      </c>
      <c r="AN8" s="13">
        <f t="shared" si="13"/>
        <v>2.9900000000000091</v>
      </c>
      <c r="AO8" s="13"/>
      <c r="AP8" s="14"/>
      <c r="AS8" s="11" t="s">
        <v>75</v>
      </c>
      <c r="AT8" s="13">
        <f t="shared" ref="AT8:BB8" si="14">AT7-AT6</f>
        <v>220.17999999999984</v>
      </c>
      <c r="AU8" s="13">
        <f t="shared" si="14"/>
        <v>-256.04000000000087</v>
      </c>
      <c r="AV8" s="13">
        <f t="shared" si="14"/>
        <v>-21.700000000000045</v>
      </c>
      <c r="AW8" s="13">
        <f t="shared" si="14"/>
        <v>24.789999999999964</v>
      </c>
      <c r="AX8" s="13">
        <f t="shared" si="14"/>
        <v>0.97000000000002728</v>
      </c>
      <c r="AY8" s="13">
        <f t="shared" si="14"/>
        <v>1.1700000000000017</v>
      </c>
      <c r="AZ8" s="13">
        <f t="shared" si="14"/>
        <v>-23.159999999999968</v>
      </c>
      <c r="BA8" s="13">
        <f t="shared" si="14"/>
        <v>30.980000000000018</v>
      </c>
      <c r="BB8" s="13">
        <f t="shared" si="14"/>
        <v>28.509999999999991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2.7960699148831822</v>
      </c>
      <c r="D9" s="16">
        <f t="shared" si="15"/>
        <v>-0.35471001236955207</v>
      </c>
      <c r="E9" s="16">
        <f t="shared" si="15"/>
        <v>-0.62783575898481059</v>
      </c>
      <c r="F9" s="16">
        <f t="shared" si="15"/>
        <v>0.15831597579862344</v>
      </c>
      <c r="G9" s="16">
        <f t="shared" si="15"/>
        <v>0.24522019976475173</v>
      </c>
      <c r="H9" s="16">
        <f t="shared" si="15"/>
        <v>-4.5310376076118861E-2</v>
      </c>
      <c r="I9" s="16">
        <f t="shared" si="15"/>
        <v>-4.0438232510737473</v>
      </c>
      <c r="J9" s="16">
        <f t="shared" si="15"/>
        <v>3.0837118754055797</v>
      </c>
      <c r="K9" s="16">
        <f t="shared" si="15"/>
        <v>1.8110253156389127</v>
      </c>
      <c r="L9" s="16"/>
      <c r="M9" s="17"/>
      <c r="Q9" s="15" t="s">
        <v>76</v>
      </c>
      <c r="R9" s="16">
        <f t="shared" ref="R9:Z9" si="16">R8/R5*100</f>
        <v>2.2923783318709594</v>
      </c>
      <c r="S9" s="16">
        <f t="shared" si="16"/>
        <v>-0.24200929063907881</v>
      </c>
      <c r="T9" s="16">
        <f t="shared" si="16"/>
        <v>-1.3677028364116077</v>
      </c>
      <c r="U9" s="16">
        <f t="shared" si="16"/>
        <v>6.7415987110994016E-2</v>
      </c>
      <c r="V9" s="16">
        <f t="shared" si="16"/>
        <v>-4.1764448510397269E-2</v>
      </c>
      <c r="W9" s="16">
        <f t="shared" si="16"/>
        <v>1.396192203082508</v>
      </c>
      <c r="X9" s="16">
        <f t="shared" si="16"/>
        <v>-0.18965975040776847</v>
      </c>
      <c r="Y9" s="16">
        <f t="shared" si="16"/>
        <v>1.248961297308181</v>
      </c>
      <c r="Z9" s="16">
        <f t="shared" si="16"/>
        <v>1.8309214464278786E-2</v>
      </c>
      <c r="AA9" s="16"/>
      <c r="AB9" s="17"/>
      <c r="AE9" s="15" t="s">
        <v>76</v>
      </c>
      <c r="AF9" s="16">
        <f t="shared" ref="AF9:AN9" si="17">AF8/AF5*100</f>
        <v>1.2119697979124986</v>
      </c>
      <c r="AG9" s="16">
        <f t="shared" si="17"/>
        <v>-0.21646621845976075</v>
      </c>
      <c r="AH9" s="16">
        <f t="shared" si="17"/>
        <v>-0.24034191249465167</v>
      </c>
      <c r="AI9" s="16">
        <f t="shared" si="17"/>
        <v>0.24645448109436857</v>
      </c>
      <c r="AJ9" s="16">
        <f t="shared" si="17"/>
        <v>-9.9480710690219784E-3</v>
      </c>
      <c r="AK9" s="16">
        <f t="shared" si="17"/>
        <v>-0.28612303290415536</v>
      </c>
      <c r="AL9" s="16">
        <f t="shared" si="17"/>
        <v>1.1401208528115213E-2</v>
      </c>
      <c r="AM9" s="16">
        <f t="shared" si="17"/>
        <v>3.5166256310776309</v>
      </c>
      <c r="AN9" s="16">
        <f t="shared" si="17"/>
        <v>0.21051742225288911</v>
      </c>
      <c r="AO9" s="16"/>
      <c r="AP9" s="17"/>
      <c r="AS9" s="15" t="s">
        <v>76</v>
      </c>
      <c r="AT9" s="16">
        <f t="shared" ref="AT9:BB9" si="18">AT8/AT5*100</f>
        <v>6.42696183170455</v>
      </c>
      <c r="AU9" s="16">
        <f t="shared" si="18"/>
        <v>-0.81103725278711181</v>
      </c>
      <c r="AV9" s="16">
        <f t="shared" si="18"/>
        <v>-2.2225181027684222</v>
      </c>
      <c r="AW9" s="16">
        <f t="shared" si="18"/>
        <v>0.47284976386123051</v>
      </c>
      <c r="AX9" s="16">
        <f t="shared" si="18"/>
        <v>0.19338503558683931</v>
      </c>
      <c r="AY9" s="16">
        <f t="shared" si="18"/>
        <v>1.0602628001812431</v>
      </c>
      <c r="AZ9" s="16">
        <f t="shared" si="18"/>
        <v>-4.2148940816772162</v>
      </c>
      <c r="BA9" s="16">
        <f t="shared" si="18"/>
        <v>8.0415314730694387</v>
      </c>
      <c r="BB9" s="16">
        <f t="shared" si="18"/>
        <v>2.0440353028054399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160.85000000000036</v>
      </c>
      <c r="D10" s="18">
        <f t="shared" si="19"/>
        <v>147.18000000000393</v>
      </c>
      <c r="E10" s="18">
        <f t="shared" si="19"/>
        <v>11.590000000000032</v>
      </c>
      <c r="F10" s="18">
        <f t="shared" si="19"/>
        <v>257</v>
      </c>
      <c r="G10" s="18">
        <f t="shared" si="19"/>
        <v>3.8899999999999864</v>
      </c>
      <c r="H10" s="18">
        <f t="shared" si="19"/>
        <v>3.4299999999999926</v>
      </c>
      <c r="I10" s="18">
        <f t="shared" si="19"/>
        <v>24.339999999999918</v>
      </c>
      <c r="J10" s="18">
        <f t="shared" si="19"/>
        <v>24.159999999999968</v>
      </c>
      <c r="K10" s="18">
        <f t="shared" si="19"/>
        <v>29.160000000000082</v>
      </c>
      <c r="L10" s="18"/>
      <c r="M10" s="18">
        <f>M6+M7</f>
        <v>663.76000000000931</v>
      </c>
      <c r="Q10" s="11" t="s">
        <v>77</v>
      </c>
      <c r="R10" s="18">
        <f t="shared" ref="R10:Z10" si="20">R6+R7</f>
        <v>173.99000000000024</v>
      </c>
      <c r="S10" s="18">
        <f t="shared" si="20"/>
        <v>148.39000000000306</v>
      </c>
      <c r="T10" s="18">
        <f t="shared" si="20"/>
        <v>23.970000000000027</v>
      </c>
      <c r="U10" s="18">
        <f t="shared" si="20"/>
        <v>222.21999999999935</v>
      </c>
      <c r="V10" s="18">
        <f t="shared" si="20"/>
        <v>0.48999999999995225</v>
      </c>
      <c r="W10" s="18">
        <f t="shared" si="20"/>
        <v>1.8200000000000074</v>
      </c>
      <c r="X10" s="18">
        <f t="shared" si="20"/>
        <v>1.7599999999999909</v>
      </c>
      <c r="Y10" s="18">
        <f t="shared" si="20"/>
        <v>4.9599999999999795</v>
      </c>
      <c r="Z10" s="18">
        <f t="shared" si="20"/>
        <v>0.25999999999999091</v>
      </c>
      <c r="AA10" s="18"/>
      <c r="AB10" s="18">
        <f>AB6+AB7</f>
        <v>578.27999999998428</v>
      </c>
      <c r="AE10" s="11" t="s">
        <v>77</v>
      </c>
      <c r="AF10" s="18">
        <f t="shared" ref="AF10:AN10" si="21">AF6+AF7</f>
        <v>93.300000000000182</v>
      </c>
      <c r="AG10" s="18">
        <f t="shared" si="21"/>
        <v>99.209999999999127</v>
      </c>
      <c r="AH10" s="18">
        <f t="shared" si="21"/>
        <v>11.739999999999895</v>
      </c>
      <c r="AI10" s="18">
        <f t="shared" si="21"/>
        <v>263.11000000000149</v>
      </c>
      <c r="AJ10" s="18">
        <f t="shared" si="21"/>
        <v>5.0000000000011369E-2</v>
      </c>
      <c r="AK10" s="18">
        <f t="shared" si="21"/>
        <v>0.32000000000000739</v>
      </c>
      <c r="AL10" s="18">
        <f t="shared" si="21"/>
        <v>6.0000000000059117E-2</v>
      </c>
      <c r="AM10" s="18">
        <f t="shared" si="21"/>
        <v>14.260000000000048</v>
      </c>
      <c r="AN10" s="18">
        <f t="shared" si="21"/>
        <v>4.5099999999999909</v>
      </c>
      <c r="AO10" s="18"/>
      <c r="AP10" s="18">
        <f>AP6+AP7</f>
        <v>489.75999999999476</v>
      </c>
      <c r="AS10" s="11" t="s">
        <v>77</v>
      </c>
      <c r="AT10" s="18">
        <f t="shared" ref="AT10:BB10" si="22">AT6+AT7</f>
        <v>376.86000000000013</v>
      </c>
      <c r="AU10" s="18">
        <f t="shared" si="22"/>
        <v>381.27999999999884</v>
      </c>
      <c r="AV10" s="18">
        <f t="shared" si="22"/>
        <v>45.519999999999982</v>
      </c>
      <c r="AW10" s="18">
        <f t="shared" si="22"/>
        <v>718.19000000000142</v>
      </c>
      <c r="AX10" s="18">
        <f t="shared" si="22"/>
        <v>4.3299999999999272</v>
      </c>
      <c r="AY10" s="18">
        <f t="shared" si="22"/>
        <v>5.4099999999999824</v>
      </c>
      <c r="AZ10" s="18">
        <f t="shared" si="22"/>
        <v>26.159999999999968</v>
      </c>
      <c r="BA10" s="18">
        <f t="shared" si="22"/>
        <v>43.379999999999995</v>
      </c>
      <c r="BB10" s="18">
        <f t="shared" si="22"/>
        <v>33.410000000000082</v>
      </c>
      <c r="BC10" s="18"/>
      <c r="BD10" s="18">
        <f>BD6+BD7</f>
        <v>88324.040000000008</v>
      </c>
    </row>
    <row r="11" spans="1:56" ht="28.8" x14ac:dyDescent="0.3">
      <c r="B11" s="11" t="s">
        <v>78</v>
      </c>
      <c r="C11" s="19">
        <f t="shared" ref="C11:K11" si="23">C10/C5*100</f>
        <v>4.695144021390135</v>
      </c>
      <c r="D11" s="19">
        <f t="shared" si="23"/>
        <v>0.46621021272148838</v>
      </c>
      <c r="E11" s="19">
        <f t="shared" si="23"/>
        <v>1.1870499912942871</v>
      </c>
      <c r="F11" s="19">
        <f t="shared" si="23"/>
        <v>4.9020729855722642</v>
      </c>
      <c r="G11" s="19">
        <f t="shared" si="23"/>
        <v>0.77553380250802184</v>
      </c>
      <c r="H11" s="19">
        <f t="shared" si="23"/>
        <v>3.1082917988219236</v>
      </c>
      <c r="I11" s="19">
        <f t="shared" si="23"/>
        <v>4.4296425711581708</v>
      </c>
      <c r="J11" s="19">
        <f t="shared" si="23"/>
        <v>6.2712524334847419</v>
      </c>
      <c r="K11" s="19">
        <f t="shared" si="23"/>
        <v>2.0906373002387517</v>
      </c>
      <c r="L11" s="19"/>
      <c r="M11" s="19">
        <f>M10/M5*100</f>
        <v>1.5030109582849907</v>
      </c>
      <c r="Q11" s="11" t="s">
        <v>78</v>
      </c>
      <c r="R11" s="19">
        <f t="shared" ref="R11:Z11" si="24">R10/R5*100</f>
        <v>4.9405537713641605</v>
      </c>
      <c r="S11" s="19">
        <f t="shared" si="24"/>
        <v>0.47171625690178853</v>
      </c>
      <c r="T11" s="19">
        <f t="shared" si="24"/>
        <v>2.4705227572559396</v>
      </c>
      <c r="U11" s="19">
        <f t="shared" si="24"/>
        <v>4.2319719366670485</v>
      </c>
      <c r="V11" s="19">
        <f t="shared" si="24"/>
        <v>9.7450379857593625E-2</v>
      </c>
      <c r="W11" s="19">
        <f t="shared" si="24"/>
        <v>1.6500453309156913</v>
      </c>
      <c r="X11" s="19">
        <f t="shared" si="24"/>
        <v>0.3338011607176708</v>
      </c>
      <c r="Y11" s="19">
        <f t="shared" si="24"/>
        <v>1.248961297308181</v>
      </c>
      <c r="Z11" s="19">
        <f t="shared" si="24"/>
        <v>1.8309214464278786E-2</v>
      </c>
      <c r="AA11" s="19"/>
      <c r="AB11" s="19">
        <f>AB10/AB5*100</f>
        <v>1.3094509716720029</v>
      </c>
      <c r="AE11" s="11" t="s">
        <v>78</v>
      </c>
      <c r="AF11" s="19">
        <f t="shared" ref="AF11:AN11" si="25">AF10/AF5*100</f>
        <v>2.5899400399733561</v>
      </c>
      <c r="AG11" s="19">
        <f t="shared" si="25"/>
        <v>0.31614328769899286</v>
      </c>
      <c r="AH11" s="19">
        <f t="shared" si="25"/>
        <v>1.2267887185596096</v>
      </c>
      <c r="AI11" s="19">
        <f t="shared" si="25"/>
        <v>5.007307993879583</v>
      </c>
      <c r="AJ11" s="19">
        <f t="shared" si="25"/>
        <v>9.9480710690219784E-3</v>
      </c>
      <c r="AK11" s="19">
        <f t="shared" si="25"/>
        <v>0.28612303290415536</v>
      </c>
      <c r="AL11" s="19">
        <f t="shared" si="25"/>
        <v>1.1401208528115213E-2</v>
      </c>
      <c r="AM11" s="19">
        <f t="shared" si="25"/>
        <v>3.5464696958392521</v>
      </c>
      <c r="AN11" s="19">
        <f t="shared" si="25"/>
        <v>0.31753631249515885</v>
      </c>
      <c r="AO11" s="19"/>
      <c r="AP11" s="19">
        <f>AP10/AP5*100</f>
        <v>1.1090072419694454</v>
      </c>
      <c r="AS11" s="11" t="s">
        <v>78</v>
      </c>
      <c r="AT11" s="19">
        <f t="shared" ref="AT11:BB11" si="26">AT10/AT5*100</f>
        <v>11.000385302462437</v>
      </c>
      <c r="AU11" s="19">
        <f t="shared" si="26"/>
        <v>1.2077498974483205</v>
      </c>
      <c r="AV11" s="19">
        <f t="shared" si="26"/>
        <v>4.662167006360292</v>
      </c>
      <c r="AW11" s="19">
        <f t="shared" si="26"/>
        <v>13.698909717930549</v>
      </c>
      <c r="AX11" s="19">
        <f t="shared" si="26"/>
        <v>0.86325484957832632</v>
      </c>
      <c r="AY11" s="19">
        <f t="shared" si="26"/>
        <v>4.9025826914363231</v>
      </c>
      <c r="AZ11" s="19">
        <f t="shared" si="26"/>
        <v>4.7608648176457686</v>
      </c>
      <c r="BA11" s="19">
        <f t="shared" si="26"/>
        <v>11.260220635950679</v>
      </c>
      <c r="BB11" s="19">
        <f t="shared" si="26"/>
        <v>2.3953426680719021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'00-06'!B10</f>
        <v>3393.35</v>
      </c>
      <c r="D12" s="12">
        <f>'00-06'!C10</f>
        <v>31439.87</v>
      </c>
      <c r="E12" s="12">
        <f>'00-06'!D10</f>
        <v>967.51</v>
      </c>
      <c r="F12" s="12">
        <f>'00-06'!E10</f>
        <v>5118.33</v>
      </c>
      <c r="G12" s="12">
        <f>'00-06'!F10</f>
        <v>500.26</v>
      </c>
      <c r="H12" s="12">
        <f>'00-06'!G10</f>
        <v>108.61</v>
      </c>
      <c r="I12" s="12">
        <f>'00-06'!H10</f>
        <v>526.20000000000005</v>
      </c>
      <c r="J12" s="12">
        <f>'00-06'!I10</f>
        <v>379.11</v>
      </c>
      <c r="K12" s="12">
        <f>'00-06'!J10</f>
        <v>1392.84</v>
      </c>
      <c r="L12" s="12">
        <f>'00-06'!K10</f>
        <v>4.0599999999999996</v>
      </c>
      <c r="M12" s="20">
        <f>SUM(C12:L12)</f>
        <v>43830.14</v>
      </c>
      <c r="Q12" s="11" t="s">
        <v>79</v>
      </c>
      <c r="R12" s="12">
        <f>'06-12'!B10</f>
        <v>3475.04</v>
      </c>
      <c r="S12" s="12">
        <f>'06-12'!C10</f>
        <v>31345.21</v>
      </c>
      <c r="T12" s="12">
        <f>'06-12'!D10</f>
        <v>951.62</v>
      </c>
      <c r="U12" s="12">
        <f>'06-12'!E10</f>
        <v>5141.6400000000003</v>
      </c>
      <c r="V12" s="12">
        <f>'06-12'!F10</f>
        <v>502.47</v>
      </c>
      <c r="W12" s="12">
        <f>'06-12'!G10</f>
        <v>110.16</v>
      </c>
      <c r="X12" s="12">
        <f>'06-12'!H10</f>
        <v>525.88</v>
      </c>
      <c r="Y12" s="12">
        <f>'06-12'!I10</f>
        <v>397.13</v>
      </c>
      <c r="Z12" s="12">
        <f>'06-12'!J10</f>
        <v>1420.05</v>
      </c>
      <c r="AA12" s="12">
        <f>'06-12'!K10</f>
        <v>3.68</v>
      </c>
      <c r="AB12" s="20">
        <f>SUM(R12:AA12)</f>
        <v>43872.880000000005</v>
      </c>
      <c r="AE12" s="11" t="s">
        <v>79</v>
      </c>
      <c r="AF12" s="12">
        <f>'12-18'!B10</f>
        <v>3577.58</v>
      </c>
      <c r="AG12" s="12">
        <f>'12-18'!C10</f>
        <v>31297.77</v>
      </c>
      <c r="AH12" s="12">
        <f>'12-18'!D10</f>
        <v>949.95</v>
      </c>
      <c r="AI12" s="12">
        <f>'12-18'!E10</f>
        <v>5129.4399999999996</v>
      </c>
      <c r="AJ12" s="12">
        <f>'12-18'!F10</f>
        <v>502.56</v>
      </c>
      <c r="AK12" s="12">
        <f>'12-18'!G10</f>
        <v>111.52</v>
      </c>
      <c r="AL12" s="12">
        <f>'12-18'!H10</f>
        <v>526.26</v>
      </c>
      <c r="AM12" s="12">
        <f>'12-18'!I10</f>
        <v>402.03</v>
      </c>
      <c r="AN12" s="12">
        <f>'12-18'!J10</f>
        <v>1419.55</v>
      </c>
      <c r="AO12" s="12">
        <f>'12-18'!K10</f>
        <v>0.48</v>
      </c>
      <c r="AP12" s="20">
        <f>SUM(AF12:AO12)</f>
        <v>43917.14</v>
      </c>
      <c r="AS12" s="11" t="s">
        <v>79</v>
      </c>
      <c r="AT12" s="12">
        <f>'00-18'!B10</f>
        <v>3347.54</v>
      </c>
      <c r="AU12" s="12">
        <f>'00-18'!C10</f>
        <v>31250.79</v>
      </c>
      <c r="AV12" s="12">
        <f>'00-18'!D10</f>
        <v>942.76</v>
      </c>
      <c r="AW12" s="12">
        <f>'00-18'!E10</f>
        <v>4895.9799999999996</v>
      </c>
      <c r="AX12" s="12">
        <f>'00-18'!F10</f>
        <v>499.91</v>
      </c>
      <c r="AY12" s="12">
        <f>'00-18'!G10</f>
        <v>108.23</v>
      </c>
      <c r="AZ12" s="12">
        <f>'00-18'!H10</f>
        <v>524.82000000000005</v>
      </c>
      <c r="BA12" s="12">
        <f>'00-18'!I10</f>
        <v>379.05</v>
      </c>
      <c r="BB12" s="12">
        <f>'00-18'!J10</f>
        <v>1392.34</v>
      </c>
      <c r="BC12" s="12">
        <f>'00-18'!K10</f>
        <v>0.48</v>
      </c>
      <c r="BD12" s="12">
        <f>'00-18'!L7</f>
        <v>0</v>
      </c>
    </row>
    <row r="13" spans="1:56" x14ac:dyDescent="0.3">
      <c r="B13" s="11" t="s">
        <v>80</v>
      </c>
      <c r="C13" s="19">
        <f t="shared" ref="C13:K13" si="27">C12/C5*100</f>
        <v>99.050462946746521</v>
      </c>
      <c r="D13" s="19">
        <f t="shared" si="27"/>
        <v>99.589539887454478</v>
      </c>
      <c r="E13" s="19">
        <f t="shared" si="27"/>
        <v>99.092557124860448</v>
      </c>
      <c r="F13" s="19">
        <f t="shared" si="27"/>
        <v>97.628121495113191</v>
      </c>
      <c r="G13" s="19">
        <f t="shared" si="27"/>
        <v>99.734843198628369</v>
      </c>
      <c r="H13" s="19">
        <f t="shared" si="27"/>
        <v>98.423198912550987</v>
      </c>
      <c r="I13" s="19">
        <f t="shared" si="27"/>
        <v>95.763267088884035</v>
      </c>
      <c r="J13" s="19">
        <f t="shared" si="27"/>
        <v>98.406229720960411</v>
      </c>
      <c r="K13" s="19">
        <f t="shared" si="27"/>
        <v>99.860194007700073</v>
      </c>
      <c r="L13" s="19"/>
      <c r="M13" s="19">
        <f>M12/M5*100</f>
        <v>99.248494520857506</v>
      </c>
      <c r="Q13" s="11" t="s">
        <v>80</v>
      </c>
      <c r="R13" s="19">
        <f t="shared" ref="R13:Z13" si="28">R12/R5*100</f>
        <v>98.675912280253399</v>
      </c>
      <c r="S13" s="19">
        <f t="shared" si="28"/>
        <v>99.643137226229555</v>
      </c>
      <c r="T13" s="19">
        <f t="shared" si="28"/>
        <v>98.080887203166228</v>
      </c>
      <c r="U13" s="19">
        <f t="shared" si="28"/>
        <v>97.917722025221977</v>
      </c>
      <c r="V13" s="19">
        <f t="shared" si="28"/>
        <v>99.930392585816008</v>
      </c>
      <c r="W13" s="19">
        <f t="shared" si="28"/>
        <v>99.873073436083402</v>
      </c>
      <c r="X13" s="19">
        <f t="shared" si="28"/>
        <v>99.738269544437287</v>
      </c>
      <c r="Y13" s="19">
        <f t="shared" si="28"/>
        <v>100</v>
      </c>
      <c r="Z13" s="19">
        <f t="shared" si="28"/>
        <v>100</v>
      </c>
      <c r="AA13" s="19"/>
      <c r="AB13" s="19">
        <f>AB12/AB5*100</f>
        <v>99.345274514163989</v>
      </c>
      <c r="AE13" s="11" t="s">
        <v>80</v>
      </c>
      <c r="AF13" s="19">
        <f t="shared" ref="AF13:AN13" si="29">AF12/AF5*100</f>
        <v>99.311014878969573</v>
      </c>
      <c r="AG13" s="19">
        <f t="shared" si="29"/>
        <v>99.733695246920632</v>
      </c>
      <c r="AH13" s="19">
        <f t="shared" si="29"/>
        <v>99.26643468447287</v>
      </c>
      <c r="AI13" s="19">
        <f t="shared" si="29"/>
        <v>97.619573243607391</v>
      </c>
      <c r="AJ13" s="19">
        <f t="shared" si="29"/>
        <v>99.990051928930981</v>
      </c>
      <c r="AK13" s="19">
        <f t="shared" si="29"/>
        <v>99.713876967095842</v>
      </c>
      <c r="AL13" s="19">
        <f t="shared" si="29"/>
        <v>100</v>
      </c>
      <c r="AM13" s="19">
        <f t="shared" si="29"/>
        <v>99.985077967619191</v>
      </c>
      <c r="AN13" s="19">
        <f t="shared" si="29"/>
        <v>99.946490554878864</v>
      </c>
      <c r="AO13" s="19"/>
      <c r="AP13" s="19">
        <f>AP12/AP5*100</f>
        <v>99.445496379015296</v>
      </c>
      <c r="AS13" s="11" t="s">
        <v>80</v>
      </c>
      <c r="AT13" s="19">
        <f t="shared" ref="AT13:BB13" si="30">AT12/AT5*100</f>
        <v>97.713288264621056</v>
      </c>
      <c r="AU13" s="19">
        <f t="shared" si="30"/>
        <v>98.990606424882287</v>
      </c>
      <c r="AV13" s="19">
        <f t="shared" si="30"/>
        <v>96.557657445435638</v>
      </c>
      <c r="AW13" s="19">
        <f t="shared" si="30"/>
        <v>93.386970022965343</v>
      </c>
      <c r="AX13" s="19">
        <f t="shared" si="30"/>
        <v>99.665065093004259</v>
      </c>
      <c r="AY13" s="19">
        <f t="shared" si="30"/>
        <v>98.078840054372463</v>
      </c>
      <c r="AZ13" s="19">
        <f t="shared" si="30"/>
        <v>95.512120550338508</v>
      </c>
      <c r="BA13" s="19">
        <f t="shared" si="30"/>
        <v>98.390655418559376</v>
      </c>
      <c r="BB13" s="19">
        <f t="shared" si="30"/>
        <v>99.824346317366761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'06'!B10</f>
        <v>3521.67</v>
      </c>
      <c r="D14" s="9">
        <f>'06'!C10</f>
        <v>31457.47</v>
      </c>
      <c r="E14" s="9">
        <f>'06'!D10</f>
        <v>970.24</v>
      </c>
      <c r="F14" s="9">
        <f>'06'!E10</f>
        <v>5250.98</v>
      </c>
      <c r="G14" s="9">
        <f>'06'!F10</f>
        <v>502.82</v>
      </c>
      <c r="H14" s="9">
        <f>'06'!G10</f>
        <v>110.3</v>
      </c>
      <c r="I14" s="9">
        <f>'06'!H10</f>
        <v>527.26</v>
      </c>
      <c r="J14" s="9">
        <f>'06'!I10</f>
        <v>397.13</v>
      </c>
      <c r="K14" s="9">
        <f>'06'!J10</f>
        <v>1420.05</v>
      </c>
      <c r="L14" s="9">
        <f>'06'!K10</f>
        <v>4.0999999999999996</v>
      </c>
      <c r="M14" s="9">
        <f>SUM(C14:L14)</f>
        <v>44162.020000000004</v>
      </c>
      <c r="Q14" s="9" t="s">
        <v>83</v>
      </c>
      <c r="R14" s="9">
        <f>'12'!B10</f>
        <v>3602.4</v>
      </c>
      <c r="S14" s="9">
        <f>'12'!C10</f>
        <v>31381.34</v>
      </c>
      <c r="T14" s="9">
        <f>'12'!D10</f>
        <v>956.97</v>
      </c>
      <c r="U14" s="9">
        <f>'12'!E10</f>
        <v>5254.52</v>
      </c>
      <c r="V14" s="9">
        <f>'12'!F10</f>
        <v>502.61</v>
      </c>
      <c r="W14" s="9">
        <f>'12'!G10</f>
        <v>111.84</v>
      </c>
      <c r="X14" s="9">
        <f>'12'!H10</f>
        <v>526.26</v>
      </c>
      <c r="Y14" s="9">
        <f>'12'!I10</f>
        <v>402.09</v>
      </c>
      <c r="Z14" s="9">
        <f>'12'!J10</f>
        <v>1420.31</v>
      </c>
      <c r="AA14" s="9">
        <f>'12'!K10</f>
        <v>3.68</v>
      </c>
      <c r="AB14" s="10">
        <f>SUM(R14:AA14)</f>
        <v>44162.01999999999</v>
      </c>
      <c r="AE14" s="9" t="s">
        <v>81</v>
      </c>
      <c r="AF14" s="9">
        <f>SUM('18'!B10)</f>
        <v>3646.06</v>
      </c>
      <c r="AG14" s="9">
        <f>SUM('18'!C10)</f>
        <v>31313.41</v>
      </c>
      <c r="AH14" s="9">
        <f>SUM('18'!D10)</f>
        <v>954.67</v>
      </c>
      <c r="AI14" s="9">
        <f>SUM('18'!E10)</f>
        <v>5267.47</v>
      </c>
      <c r="AJ14" s="9">
        <f>SUM('18'!F10)</f>
        <v>502.56</v>
      </c>
      <c r="AK14" s="9">
        <f>SUM('18'!G10)</f>
        <v>111.52</v>
      </c>
      <c r="AL14" s="9">
        <f>SUM('18'!H10)</f>
        <v>526.32000000000005</v>
      </c>
      <c r="AM14" s="9">
        <f>SUM('18'!I10)</f>
        <v>416.23</v>
      </c>
      <c r="AN14" s="9">
        <f>SUM('18'!J10)</f>
        <v>1423.3</v>
      </c>
      <c r="AO14" s="9">
        <f>SUM('18'!K10)</f>
        <v>0.48</v>
      </c>
      <c r="AP14" s="10">
        <f>SUM(AF14:AO14)</f>
        <v>44162.020000000004</v>
      </c>
      <c r="AS14" s="9" t="s">
        <v>81</v>
      </c>
      <c r="AT14" s="9">
        <f>AF14</f>
        <v>3646.06</v>
      </c>
      <c r="AU14" s="9">
        <f t="shared" ref="AU14:BC14" si="31">AG14</f>
        <v>31313.41</v>
      </c>
      <c r="AV14" s="9">
        <f t="shared" si="31"/>
        <v>954.67</v>
      </c>
      <c r="AW14" s="9">
        <f t="shared" si="31"/>
        <v>5267.47</v>
      </c>
      <c r="AX14" s="9">
        <f t="shared" si="31"/>
        <v>502.56</v>
      </c>
      <c r="AY14" s="9">
        <f t="shared" si="31"/>
        <v>111.52</v>
      </c>
      <c r="AZ14" s="9">
        <f t="shared" si="31"/>
        <v>526.32000000000005</v>
      </c>
      <c r="BA14" s="9">
        <f t="shared" si="31"/>
        <v>416.23</v>
      </c>
      <c r="BB14" s="9">
        <f t="shared" si="31"/>
        <v>1423.3</v>
      </c>
      <c r="BC14" s="9">
        <f t="shared" si="31"/>
        <v>0.48</v>
      </c>
      <c r="BD14" s="10">
        <f>SUM(AT14:BC14)</f>
        <v>44162.020000000004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3EA84-68E6-4460-A63A-F525DCBE4BA3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19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00'!B11</f>
        <v>938.61</v>
      </c>
      <c r="D5" s="9">
        <f>'tieri 00'!C10</f>
        <v>31569.45</v>
      </c>
      <c r="E5" s="9">
        <f>'tieri 00'!D10</f>
        <v>976.37</v>
      </c>
      <c r="F5" s="9">
        <f>'tieri 00'!E10</f>
        <v>5242.68</v>
      </c>
      <c r="G5" s="9">
        <f>'tieri 00'!F10</f>
        <v>501.59</v>
      </c>
      <c r="H5" s="9">
        <f>'tieri 00'!G10</f>
        <v>110.35</v>
      </c>
      <c r="I5" s="9">
        <f>'tieri 00'!H10</f>
        <v>549.48</v>
      </c>
      <c r="J5" s="9">
        <f>'tieri 00'!I10</f>
        <v>385.25</v>
      </c>
      <c r="K5" s="9">
        <f>'tieri 00'!J10</f>
        <v>1394.79</v>
      </c>
      <c r="L5" s="9">
        <f>'tieri 00'!K10</f>
        <v>6.18</v>
      </c>
      <c r="M5" s="9">
        <f>SUM(C5:L5)</f>
        <v>41674.75</v>
      </c>
      <c r="Q5" s="9" t="s">
        <v>82</v>
      </c>
      <c r="R5" s="9">
        <f>C14</f>
        <v>971.28</v>
      </c>
      <c r="S5" s="9">
        <f t="shared" ref="S5:AA5" si="0">D14</f>
        <v>31457.47</v>
      </c>
      <c r="T5" s="9">
        <f t="shared" si="0"/>
        <v>970.24</v>
      </c>
      <c r="U5" s="9">
        <f t="shared" si="0"/>
        <v>5250.98</v>
      </c>
      <c r="V5" s="9">
        <f t="shared" si="0"/>
        <v>502.82</v>
      </c>
      <c r="W5" s="9">
        <f t="shared" si="0"/>
        <v>110.3</v>
      </c>
      <c r="X5" s="9">
        <f t="shared" si="0"/>
        <v>527.26</v>
      </c>
      <c r="Y5" s="9">
        <f t="shared" si="0"/>
        <v>397.13</v>
      </c>
      <c r="Z5" s="9">
        <f t="shared" si="0"/>
        <v>1420.05</v>
      </c>
      <c r="AA5" s="9">
        <f t="shared" si="0"/>
        <v>4.0999999999999996</v>
      </c>
      <c r="AB5" s="10">
        <f>SUM(R5:AA5)</f>
        <v>41611.630000000005</v>
      </c>
      <c r="AE5" s="9" t="s">
        <v>83</v>
      </c>
      <c r="AF5" s="9">
        <f>R14</f>
        <v>1013.61</v>
      </c>
      <c r="AG5" s="9">
        <f t="shared" ref="AG5:AO5" si="1">S14</f>
        <v>31381.34</v>
      </c>
      <c r="AH5" s="9">
        <f t="shared" si="1"/>
        <v>956.97</v>
      </c>
      <c r="AI5" s="9">
        <f t="shared" si="1"/>
        <v>5254.52</v>
      </c>
      <c r="AJ5" s="9">
        <f t="shared" si="1"/>
        <v>502.61</v>
      </c>
      <c r="AK5" s="9">
        <f t="shared" si="1"/>
        <v>111.84</v>
      </c>
      <c r="AL5" s="9">
        <f t="shared" si="1"/>
        <v>526.26</v>
      </c>
      <c r="AM5" s="9">
        <f t="shared" si="1"/>
        <v>402.09</v>
      </c>
      <c r="AN5" s="9">
        <f t="shared" si="1"/>
        <v>1420.31</v>
      </c>
      <c r="AO5" s="9">
        <f t="shared" si="1"/>
        <v>3.68</v>
      </c>
      <c r="AP5" s="10">
        <f>SUM(AF5:AO5)</f>
        <v>41573.229999999996</v>
      </c>
      <c r="AS5" s="9" t="s">
        <v>72</v>
      </c>
      <c r="AT5" s="9">
        <f>C5</f>
        <v>938.61</v>
      </c>
      <c r="AU5" s="9">
        <f t="shared" ref="AU5:BC5" si="2">D5</f>
        <v>31569.45</v>
      </c>
      <c r="AV5" s="9">
        <f t="shared" si="2"/>
        <v>976.37</v>
      </c>
      <c r="AW5" s="9">
        <f t="shared" si="2"/>
        <v>5242.68</v>
      </c>
      <c r="AX5" s="9">
        <f t="shared" si="2"/>
        <v>501.59</v>
      </c>
      <c r="AY5" s="9">
        <f t="shared" si="2"/>
        <v>110.35</v>
      </c>
      <c r="AZ5" s="9">
        <f t="shared" si="2"/>
        <v>549.48</v>
      </c>
      <c r="BA5" s="9">
        <f t="shared" si="2"/>
        <v>385.25</v>
      </c>
      <c r="BB5" s="9">
        <f t="shared" si="2"/>
        <v>1394.79</v>
      </c>
      <c r="BC5" s="9">
        <f t="shared" si="2"/>
        <v>6.18</v>
      </c>
      <c r="BD5" s="10">
        <f>SUM(AT5:BC5)</f>
        <v>41674.75</v>
      </c>
    </row>
    <row r="6" spans="1:56" ht="28.8" x14ac:dyDescent="0.3">
      <c r="B6" s="11" t="s">
        <v>73</v>
      </c>
      <c r="C6" s="12">
        <f t="shared" ref="C6:K6" si="3">C5-C12</f>
        <v>18.060000000000059</v>
      </c>
      <c r="D6" s="12">
        <f t="shared" si="3"/>
        <v>129.58000000000175</v>
      </c>
      <c r="E6" s="12">
        <f t="shared" si="3"/>
        <v>8.8600000000000136</v>
      </c>
      <c r="F6" s="12">
        <f t="shared" si="3"/>
        <v>124.35000000000036</v>
      </c>
      <c r="G6" s="12">
        <f t="shared" si="3"/>
        <v>1.3299999999999841</v>
      </c>
      <c r="H6" s="12">
        <f t="shared" si="3"/>
        <v>1.7399999999999949</v>
      </c>
      <c r="I6" s="12">
        <f t="shared" si="3"/>
        <v>23.279999999999973</v>
      </c>
      <c r="J6" s="12">
        <f t="shared" si="3"/>
        <v>6.1399999999999864</v>
      </c>
      <c r="K6" s="12">
        <f t="shared" si="3"/>
        <v>1.9500000000000455</v>
      </c>
      <c r="L6" s="12"/>
      <c r="M6" s="12">
        <f>M5-M12</f>
        <v>317.41000000000349</v>
      </c>
      <c r="Q6" s="11" t="s">
        <v>73</v>
      </c>
      <c r="R6" s="12">
        <f t="shared" ref="R6:Z6" si="4">R5-R12</f>
        <v>20</v>
      </c>
      <c r="S6" s="12">
        <f t="shared" si="4"/>
        <v>112.26000000000204</v>
      </c>
      <c r="T6" s="12">
        <f t="shared" si="4"/>
        <v>18.620000000000005</v>
      </c>
      <c r="U6" s="12">
        <f t="shared" si="4"/>
        <v>109.33999999999924</v>
      </c>
      <c r="V6" s="12">
        <f t="shared" si="4"/>
        <v>0.34999999999996589</v>
      </c>
      <c r="W6" s="12">
        <f t="shared" si="4"/>
        <v>0.14000000000000057</v>
      </c>
      <c r="X6" s="12">
        <f t="shared" si="4"/>
        <v>1.3799999999999955</v>
      </c>
      <c r="Y6" s="12">
        <f t="shared" si="4"/>
        <v>0</v>
      </c>
      <c r="Z6" s="12">
        <f t="shared" si="4"/>
        <v>0</v>
      </c>
      <c r="AA6" s="12"/>
      <c r="AB6" s="12">
        <f>AB5-AB12</f>
        <v>262.51000000000204</v>
      </c>
      <c r="AE6" s="11" t="s">
        <v>73</v>
      </c>
      <c r="AF6" s="12">
        <f t="shared" ref="AF6:AN6" si="5">AF5-AF12</f>
        <v>4.7100000000000364</v>
      </c>
      <c r="AG6" s="12">
        <f t="shared" si="5"/>
        <v>83.569999999999709</v>
      </c>
      <c r="AH6" s="12">
        <f t="shared" si="5"/>
        <v>7.0199999999999818</v>
      </c>
      <c r="AI6" s="12">
        <f t="shared" si="5"/>
        <v>125.08000000000084</v>
      </c>
      <c r="AJ6" s="12">
        <f t="shared" si="5"/>
        <v>5.0000000000011369E-2</v>
      </c>
      <c r="AK6" s="12">
        <f t="shared" si="5"/>
        <v>0.32000000000000739</v>
      </c>
      <c r="AL6" s="12">
        <f t="shared" si="5"/>
        <v>0</v>
      </c>
      <c r="AM6" s="12">
        <f t="shared" si="5"/>
        <v>6.0000000000002274E-2</v>
      </c>
      <c r="AN6" s="12">
        <f t="shared" si="5"/>
        <v>0.75999999999999091</v>
      </c>
      <c r="AO6" s="12"/>
      <c r="AP6" s="12">
        <f>AP5-AP12</f>
        <v>224.76999999998952</v>
      </c>
      <c r="AS6" s="11" t="s">
        <v>73</v>
      </c>
      <c r="AT6" s="12">
        <f t="shared" ref="AT6:BB6" si="6">AT5-AT12</f>
        <v>34.490000000000009</v>
      </c>
      <c r="AU6" s="12">
        <f t="shared" si="6"/>
        <v>318.65999999999985</v>
      </c>
      <c r="AV6" s="12">
        <f t="shared" si="6"/>
        <v>33.610000000000014</v>
      </c>
      <c r="AW6" s="12">
        <f t="shared" si="6"/>
        <v>346.70000000000073</v>
      </c>
      <c r="AX6" s="12">
        <f t="shared" si="6"/>
        <v>1.67999999999995</v>
      </c>
      <c r="AY6" s="12">
        <f t="shared" si="6"/>
        <v>2.1199999999999903</v>
      </c>
      <c r="AZ6" s="12">
        <f t="shared" si="6"/>
        <v>24.659999999999968</v>
      </c>
      <c r="BA6" s="12">
        <f t="shared" si="6"/>
        <v>6.1999999999999886</v>
      </c>
      <c r="BB6" s="12">
        <f t="shared" si="6"/>
        <v>2.4500000000000455</v>
      </c>
      <c r="BC6" s="12"/>
      <c r="BD6" s="12">
        <f>BD5-BD12</f>
        <v>41674.75</v>
      </c>
    </row>
    <row r="7" spans="1:56" ht="28.8" x14ac:dyDescent="0.3">
      <c r="B7" s="11" t="s">
        <v>74</v>
      </c>
      <c r="C7" s="12">
        <f t="shared" ref="C7:K7" si="7">C14-C12</f>
        <v>50.730000000000018</v>
      </c>
      <c r="D7" s="12">
        <f t="shared" si="7"/>
        <v>17.600000000002183</v>
      </c>
      <c r="E7" s="12">
        <f t="shared" si="7"/>
        <v>2.7300000000000182</v>
      </c>
      <c r="F7" s="12">
        <f t="shared" si="7"/>
        <v>132.64999999999964</v>
      </c>
      <c r="G7" s="12">
        <f t="shared" si="7"/>
        <v>2.5600000000000023</v>
      </c>
      <c r="H7" s="12">
        <f t="shared" si="7"/>
        <v>1.6899999999999977</v>
      </c>
      <c r="I7" s="12">
        <f t="shared" si="7"/>
        <v>1.0599999999999454</v>
      </c>
      <c r="J7" s="12">
        <f t="shared" si="7"/>
        <v>18.019999999999982</v>
      </c>
      <c r="K7" s="12">
        <f t="shared" si="7"/>
        <v>27.210000000000036</v>
      </c>
      <c r="L7" s="12"/>
      <c r="M7" s="12">
        <f>M14-M12</f>
        <v>254.29000000000815</v>
      </c>
      <c r="Q7" s="11" t="s">
        <v>74</v>
      </c>
      <c r="R7" s="12">
        <f t="shared" ref="R7:Z7" si="8">R14-R12</f>
        <v>62.330000000000041</v>
      </c>
      <c r="S7" s="12">
        <f t="shared" si="8"/>
        <v>36.130000000001019</v>
      </c>
      <c r="T7" s="12">
        <f t="shared" si="8"/>
        <v>5.3500000000000227</v>
      </c>
      <c r="U7" s="12">
        <f t="shared" si="8"/>
        <v>112.88000000000011</v>
      </c>
      <c r="V7" s="12">
        <f t="shared" si="8"/>
        <v>0.13999999999998636</v>
      </c>
      <c r="W7" s="12">
        <f t="shared" si="8"/>
        <v>1.6800000000000068</v>
      </c>
      <c r="X7" s="12">
        <f t="shared" si="8"/>
        <v>0.37999999999999545</v>
      </c>
      <c r="Y7" s="12">
        <f t="shared" si="8"/>
        <v>4.9599999999999795</v>
      </c>
      <c r="Z7" s="12">
        <f t="shared" si="8"/>
        <v>0.25999999999999091</v>
      </c>
      <c r="AA7" s="12"/>
      <c r="AB7" s="12">
        <f>AB14-AB12</f>
        <v>224.10999999999331</v>
      </c>
      <c r="AE7" s="11" t="s">
        <v>74</v>
      </c>
      <c r="AF7" s="12">
        <f t="shared" ref="AF7:AN7" si="9">AF14-AF12</f>
        <v>30.399999999999977</v>
      </c>
      <c r="AG7" s="12">
        <f t="shared" si="9"/>
        <v>15.639999999999418</v>
      </c>
      <c r="AH7" s="12">
        <f t="shared" si="9"/>
        <v>4.7199999999999136</v>
      </c>
      <c r="AI7" s="12">
        <f t="shared" si="9"/>
        <v>138.03000000000065</v>
      </c>
      <c r="AJ7" s="12">
        <f t="shared" si="9"/>
        <v>0</v>
      </c>
      <c r="AK7" s="12">
        <f t="shared" si="9"/>
        <v>0</v>
      </c>
      <c r="AL7" s="12">
        <f t="shared" si="9"/>
        <v>6.0000000000059117E-2</v>
      </c>
      <c r="AM7" s="12">
        <f t="shared" si="9"/>
        <v>14.200000000000045</v>
      </c>
      <c r="AN7" s="12">
        <f t="shared" si="9"/>
        <v>3.75</v>
      </c>
      <c r="AO7" s="12"/>
      <c r="AP7" s="12">
        <f>AP14-AP12</f>
        <v>206.79999999999563</v>
      </c>
      <c r="AS7" s="11" t="s">
        <v>74</v>
      </c>
      <c r="AT7" s="12">
        <f t="shared" ref="AT7:BB7" si="10">AT14-AT12</f>
        <v>135.17999999999995</v>
      </c>
      <c r="AU7" s="12">
        <f t="shared" si="10"/>
        <v>62.619999999998981</v>
      </c>
      <c r="AV7" s="12">
        <f t="shared" si="10"/>
        <v>11.909999999999968</v>
      </c>
      <c r="AW7" s="12">
        <f t="shared" si="10"/>
        <v>371.49000000000069</v>
      </c>
      <c r="AX7" s="12">
        <f t="shared" si="10"/>
        <v>2.6499999999999773</v>
      </c>
      <c r="AY7" s="12">
        <f t="shared" si="10"/>
        <v>3.289999999999992</v>
      </c>
      <c r="AZ7" s="12">
        <f t="shared" si="10"/>
        <v>1.5</v>
      </c>
      <c r="BA7" s="12">
        <f t="shared" si="10"/>
        <v>37.180000000000007</v>
      </c>
      <c r="BB7" s="12">
        <f t="shared" si="10"/>
        <v>30.960000000000036</v>
      </c>
      <c r="BC7" s="12"/>
      <c r="BD7" s="12">
        <f>BD14-BD12</f>
        <v>41555.26</v>
      </c>
    </row>
    <row r="8" spans="1:56" ht="28.8" x14ac:dyDescent="0.3">
      <c r="B8" s="11" t="s">
        <v>75</v>
      </c>
      <c r="C8" s="13">
        <f t="shared" ref="C8:K8" si="11">C7-C6</f>
        <v>32.669999999999959</v>
      </c>
      <c r="D8" s="13">
        <f t="shared" si="11"/>
        <v>-111.97999999999956</v>
      </c>
      <c r="E8" s="13">
        <f t="shared" si="11"/>
        <v>-6.1299999999999955</v>
      </c>
      <c r="F8" s="13">
        <f t="shared" si="11"/>
        <v>8.2999999999992724</v>
      </c>
      <c r="G8" s="13">
        <f t="shared" si="11"/>
        <v>1.2300000000000182</v>
      </c>
      <c r="H8" s="13">
        <f t="shared" si="11"/>
        <v>-4.9999999999997158E-2</v>
      </c>
      <c r="I8" s="13">
        <f t="shared" si="11"/>
        <v>-22.220000000000027</v>
      </c>
      <c r="J8" s="13">
        <f t="shared" si="11"/>
        <v>11.879999999999995</v>
      </c>
      <c r="K8" s="13">
        <f t="shared" si="11"/>
        <v>25.259999999999991</v>
      </c>
      <c r="L8" s="13"/>
      <c r="M8" s="14"/>
      <c r="Q8" s="11" t="s">
        <v>75</v>
      </c>
      <c r="R8" s="13">
        <f t="shared" ref="R8:Z8" si="12">R7-R6</f>
        <v>42.330000000000041</v>
      </c>
      <c r="S8" s="13">
        <f t="shared" si="12"/>
        <v>-76.130000000001019</v>
      </c>
      <c r="T8" s="13">
        <f t="shared" si="12"/>
        <v>-13.269999999999982</v>
      </c>
      <c r="U8" s="13">
        <f t="shared" si="12"/>
        <v>3.5400000000008731</v>
      </c>
      <c r="V8" s="13">
        <f t="shared" si="12"/>
        <v>-0.20999999999997954</v>
      </c>
      <c r="W8" s="13">
        <f t="shared" si="12"/>
        <v>1.5400000000000063</v>
      </c>
      <c r="X8" s="13">
        <f t="shared" si="12"/>
        <v>-1</v>
      </c>
      <c r="Y8" s="13">
        <f t="shared" si="12"/>
        <v>4.9599999999999795</v>
      </c>
      <c r="Z8" s="13">
        <f t="shared" si="12"/>
        <v>0.25999999999999091</v>
      </c>
      <c r="AA8" s="13"/>
      <c r="AB8" s="14"/>
      <c r="AE8" s="11" t="s">
        <v>75</v>
      </c>
      <c r="AF8" s="13">
        <f t="shared" ref="AF8:AN8" si="13">AF7-AF6</f>
        <v>25.689999999999941</v>
      </c>
      <c r="AG8" s="13">
        <f t="shared" si="13"/>
        <v>-67.930000000000291</v>
      </c>
      <c r="AH8" s="13">
        <f t="shared" si="13"/>
        <v>-2.3000000000000682</v>
      </c>
      <c r="AI8" s="13">
        <f t="shared" si="13"/>
        <v>12.949999999999818</v>
      </c>
      <c r="AJ8" s="13">
        <f t="shared" si="13"/>
        <v>-5.0000000000011369E-2</v>
      </c>
      <c r="AK8" s="13">
        <f t="shared" si="13"/>
        <v>-0.32000000000000739</v>
      </c>
      <c r="AL8" s="13">
        <f t="shared" si="13"/>
        <v>6.0000000000059117E-2</v>
      </c>
      <c r="AM8" s="13">
        <f t="shared" si="13"/>
        <v>14.140000000000043</v>
      </c>
      <c r="AN8" s="13">
        <f t="shared" si="13"/>
        <v>2.9900000000000091</v>
      </c>
      <c r="AO8" s="13"/>
      <c r="AP8" s="14"/>
      <c r="AS8" s="11" t="s">
        <v>75</v>
      </c>
      <c r="AT8" s="13">
        <f t="shared" ref="AT8:BB8" si="14">AT7-AT6</f>
        <v>100.68999999999994</v>
      </c>
      <c r="AU8" s="13">
        <f t="shared" si="14"/>
        <v>-256.04000000000087</v>
      </c>
      <c r="AV8" s="13">
        <f t="shared" si="14"/>
        <v>-21.700000000000045</v>
      </c>
      <c r="AW8" s="13">
        <f t="shared" si="14"/>
        <v>24.789999999999964</v>
      </c>
      <c r="AX8" s="13">
        <f t="shared" si="14"/>
        <v>0.97000000000002728</v>
      </c>
      <c r="AY8" s="13">
        <f t="shared" si="14"/>
        <v>1.1700000000000017</v>
      </c>
      <c r="AZ8" s="13">
        <f t="shared" si="14"/>
        <v>-23.159999999999968</v>
      </c>
      <c r="BA8" s="13">
        <f t="shared" si="14"/>
        <v>30.980000000000018</v>
      </c>
      <c r="BB8" s="13">
        <f t="shared" si="14"/>
        <v>28.509999999999991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3.480678876210562</v>
      </c>
      <c r="D9" s="16">
        <f t="shared" si="15"/>
        <v>-0.35471001236955207</v>
      </c>
      <c r="E9" s="16">
        <f t="shared" si="15"/>
        <v>-0.62783575898481059</v>
      </c>
      <c r="F9" s="16">
        <f t="shared" si="15"/>
        <v>0.15831597579862344</v>
      </c>
      <c r="G9" s="16">
        <f t="shared" si="15"/>
        <v>0.24522019976475173</v>
      </c>
      <c r="H9" s="16">
        <f t="shared" si="15"/>
        <v>-4.5310376076118861E-2</v>
      </c>
      <c r="I9" s="16">
        <f t="shared" si="15"/>
        <v>-4.0438232510737473</v>
      </c>
      <c r="J9" s="16">
        <f t="shared" si="15"/>
        <v>3.0837118754055797</v>
      </c>
      <c r="K9" s="16">
        <f t="shared" si="15"/>
        <v>1.8110253156389127</v>
      </c>
      <c r="L9" s="16"/>
      <c r="M9" s="17"/>
      <c r="Q9" s="15" t="s">
        <v>76</v>
      </c>
      <c r="R9" s="16">
        <f t="shared" ref="R9:Z9" si="16">R8/R5*100</f>
        <v>4.3581665431183634</v>
      </c>
      <c r="S9" s="16">
        <f t="shared" si="16"/>
        <v>-0.24200929063907881</v>
      </c>
      <c r="T9" s="16">
        <f t="shared" si="16"/>
        <v>-1.3677028364116077</v>
      </c>
      <c r="U9" s="16">
        <f t="shared" si="16"/>
        <v>6.7415987110994016E-2</v>
      </c>
      <c r="V9" s="16">
        <f t="shared" si="16"/>
        <v>-4.1764448510397269E-2</v>
      </c>
      <c r="W9" s="16">
        <f t="shared" si="16"/>
        <v>1.396192203082508</v>
      </c>
      <c r="X9" s="16">
        <f t="shared" si="16"/>
        <v>-0.18965975040776847</v>
      </c>
      <c r="Y9" s="16">
        <f t="shared" si="16"/>
        <v>1.248961297308181</v>
      </c>
      <c r="Z9" s="16">
        <f t="shared" si="16"/>
        <v>1.8309214464278786E-2</v>
      </c>
      <c r="AA9" s="16"/>
      <c r="AB9" s="17"/>
      <c r="AE9" s="15" t="s">
        <v>76</v>
      </c>
      <c r="AF9" s="16">
        <f t="shared" ref="AF9:AN9" si="17">AF8/AF5*100</f>
        <v>2.5345053817543177</v>
      </c>
      <c r="AG9" s="16">
        <f t="shared" si="17"/>
        <v>-0.21646621845976075</v>
      </c>
      <c r="AH9" s="16">
        <f t="shared" si="17"/>
        <v>-0.24034191249465167</v>
      </c>
      <c r="AI9" s="16">
        <f t="shared" si="17"/>
        <v>0.24645448109436857</v>
      </c>
      <c r="AJ9" s="16">
        <f t="shared" si="17"/>
        <v>-9.9480710690219784E-3</v>
      </c>
      <c r="AK9" s="16">
        <f t="shared" si="17"/>
        <v>-0.28612303290415536</v>
      </c>
      <c r="AL9" s="16">
        <f t="shared" si="17"/>
        <v>1.1401208528115213E-2</v>
      </c>
      <c r="AM9" s="16">
        <f t="shared" si="17"/>
        <v>3.5166256310776309</v>
      </c>
      <c r="AN9" s="16">
        <f t="shared" si="17"/>
        <v>0.21051742225288911</v>
      </c>
      <c r="AO9" s="16"/>
      <c r="AP9" s="17"/>
      <c r="AS9" s="15" t="s">
        <v>76</v>
      </c>
      <c r="AT9" s="16">
        <f t="shared" ref="AT9:BB9" si="18">AT8/AT5*100</f>
        <v>10.727565229435008</v>
      </c>
      <c r="AU9" s="16">
        <f t="shared" si="18"/>
        <v>-0.81103725278711181</v>
      </c>
      <c r="AV9" s="16">
        <f t="shared" si="18"/>
        <v>-2.2225181027684222</v>
      </c>
      <c r="AW9" s="16">
        <f t="shared" si="18"/>
        <v>0.47284976386123051</v>
      </c>
      <c r="AX9" s="16">
        <f t="shared" si="18"/>
        <v>0.19338503558683931</v>
      </c>
      <c r="AY9" s="16">
        <f t="shared" si="18"/>
        <v>1.0602628001812431</v>
      </c>
      <c r="AZ9" s="16">
        <f t="shared" si="18"/>
        <v>-4.2148940816772162</v>
      </c>
      <c r="BA9" s="16">
        <f t="shared" si="18"/>
        <v>8.0415314730694387</v>
      </c>
      <c r="BB9" s="16">
        <f t="shared" si="18"/>
        <v>2.0440353028054399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68.790000000000077</v>
      </c>
      <c r="D10" s="18">
        <f t="shared" si="19"/>
        <v>147.18000000000393</v>
      </c>
      <c r="E10" s="18">
        <f t="shared" si="19"/>
        <v>11.590000000000032</v>
      </c>
      <c r="F10" s="18">
        <f t="shared" si="19"/>
        <v>257</v>
      </c>
      <c r="G10" s="18">
        <f t="shared" si="19"/>
        <v>3.8899999999999864</v>
      </c>
      <c r="H10" s="18">
        <f t="shared" si="19"/>
        <v>3.4299999999999926</v>
      </c>
      <c r="I10" s="18">
        <f t="shared" si="19"/>
        <v>24.339999999999918</v>
      </c>
      <c r="J10" s="18">
        <f t="shared" si="19"/>
        <v>24.159999999999968</v>
      </c>
      <c r="K10" s="18">
        <f t="shared" si="19"/>
        <v>29.160000000000082</v>
      </c>
      <c r="L10" s="18"/>
      <c r="M10" s="18">
        <f>M6+M7</f>
        <v>571.70000000001164</v>
      </c>
      <c r="Q10" s="11" t="s">
        <v>77</v>
      </c>
      <c r="R10" s="18">
        <f t="shared" ref="R10:Z10" si="20">R6+R7</f>
        <v>82.330000000000041</v>
      </c>
      <c r="S10" s="18">
        <f t="shared" si="20"/>
        <v>148.39000000000306</v>
      </c>
      <c r="T10" s="18">
        <f t="shared" si="20"/>
        <v>23.970000000000027</v>
      </c>
      <c r="U10" s="18">
        <f t="shared" si="20"/>
        <v>222.21999999999935</v>
      </c>
      <c r="V10" s="18">
        <f t="shared" si="20"/>
        <v>0.48999999999995225</v>
      </c>
      <c r="W10" s="18">
        <f t="shared" si="20"/>
        <v>1.8200000000000074</v>
      </c>
      <c r="X10" s="18">
        <f t="shared" si="20"/>
        <v>1.7599999999999909</v>
      </c>
      <c r="Y10" s="18">
        <f t="shared" si="20"/>
        <v>4.9599999999999795</v>
      </c>
      <c r="Z10" s="18">
        <f t="shared" si="20"/>
        <v>0.25999999999999091</v>
      </c>
      <c r="AA10" s="18"/>
      <c r="AB10" s="18">
        <f>AB6+AB7</f>
        <v>486.61999999999534</v>
      </c>
      <c r="AE10" s="11" t="s">
        <v>77</v>
      </c>
      <c r="AF10" s="18">
        <f t="shared" ref="AF10:AN10" si="21">AF6+AF7</f>
        <v>35.110000000000014</v>
      </c>
      <c r="AG10" s="18">
        <f t="shared" si="21"/>
        <v>99.209999999999127</v>
      </c>
      <c r="AH10" s="18">
        <f t="shared" si="21"/>
        <v>11.739999999999895</v>
      </c>
      <c r="AI10" s="18">
        <f t="shared" si="21"/>
        <v>263.11000000000149</v>
      </c>
      <c r="AJ10" s="18">
        <f t="shared" si="21"/>
        <v>5.0000000000011369E-2</v>
      </c>
      <c r="AK10" s="18">
        <f t="shared" si="21"/>
        <v>0.32000000000000739</v>
      </c>
      <c r="AL10" s="18">
        <f t="shared" si="21"/>
        <v>6.0000000000059117E-2</v>
      </c>
      <c r="AM10" s="18">
        <f t="shared" si="21"/>
        <v>14.260000000000048</v>
      </c>
      <c r="AN10" s="18">
        <f t="shared" si="21"/>
        <v>4.5099999999999909</v>
      </c>
      <c r="AO10" s="18"/>
      <c r="AP10" s="18">
        <f>AP6+AP7</f>
        <v>431.56999999998516</v>
      </c>
      <c r="AS10" s="11" t="s">
        <v>77</v>
      </c>
      <c r="AT10" s="18">
        <f t="shared" ref="AT10:BB10" si="22">AT6+AT7</f>
        <v>169.66999999999996</v>
      </c>
      <c r="AU10" s="18">
        <f t="shared" si="22"/>
        <v>381.27999999999884</v>
      </c>
      <c r="AV10" s="18">
        <f t="shared" si="22"/>
        <v>45.519999999999982</v>
      </c>
      <c r="AW10" s="18">
        <f t="shared" si="22"/>
        <v>718.19000000000142</v>
      </c>
      <c r="AX10" s="18">
        <f t="shared" si="22"/>
        <v>4.3299999999999272</v>
      </c>
      <c r="AY10" s="18">
        <f t="shared" si="22"/>
        <v>5.4099999999999824</v>
      </c>
      <c r="AZ10" s="18">
        <f t="shared" si="22"/>
        <v>26.159999999999968</v>
      </c>
      <c r="BA10" s="18">
        <f t="shared" si="22"/>
        <v>43.379999999999995</v>
      </c>
      <c r="BB10" s="18">
        <f t="shared" si="22"/>
        <v>33.410000000000082</v>
      </c>
      <c r="BC10" s="18"/>
      <c r="BD10" s="18">
        <f>BD6+BD7</f>
        <v>83230.010000000009</v>
      </c>
    </row>
    <row r="11" spans="1:56" ht="28.8" x14ac:dyDescent="0.3">
      <c r="B11" s="11" t="s">
        <v>78</v>
      </c>
      <c r="C11" s="19">
        <f t="shared" ref="C11:K11" si="23">C10/C5*100</f>
        <v>7.3289225556940663</v>
      </c>
      <c r="D11" s="19">
        <f t="shared" si="23"/>
        <v>0.46621021272148838</v>
      </c>
      <c r="E11" s="19">
        <f t="shared" si="23"/>
        <v>1.1870499912942871</v>
      </c>
      <c r="F11" s="19">
        <f t="shared" si="23"/>
        <v>4.9020729855722642</v>
      </c>
      <c r="G11" s="19">
        <f t="shared" si="23"/>
        <v>0.77553380250802184</v>
      </c>
      <c r="H11" s="19">
        <f t="shared" si="23"/>
        <v>3.1082917988219236</v>
      </c>
      <c r="I11" s="19">
        <f t="shared" si="23"/>
        <v>4.4296425711581708</v>
      </c>
      <c r="J11" s="19">
        <f t="shared" si="23"/>
        <v>6.2712524334847419</v>
      </c>
      <c r="K11" s="19">
        <f t="shared" si="23"/>
        <v>2.0906373002387517</v>
      </c>
      <c r="L11" s="19"/>
      <c r="M11" s="19">
        <f>M10/M5*100</f>
        <v>1.3718138681096146</v>
      </c>
      <c r="Q11" s="11" t="s">
        <v>78</v>
      </c>
      <c r="R11" s="19">
        <f t="shared" ref="R11:Z11" si="24">R10/R5*100</f>
        <v>8.4764434560579893</v>
      </c>
      <c r="S11" s="19">
        <f t="shared" si="24"/>
        <v>0.47171625690178853</v>
      </c>
      <c r="T11" s="19">
        <f t="shared" si="24"/>
        <v>2.4705227572559396</v>
      </c>
      <c r="U11" s="19">
        <f t="shared" si="24"/>
        <v>4.2319719366670485</v>
      </c>
      <c r="V11" s="19">
        <f t="shared" si="24"/>
        <v>9.7450379857593625E-2</v>
      </c>
      <c r="W11" s="19">
        <f t="shared" si="24"/>
        <v>1.6500453309156913</v>
      </c>
      <c r="X11" s="19">
        <f t="shared" si="24"/>
        <v>0.3338011607176708</v>
      </c>
      <c r="Y11" s="19">
        <f t="shared" si="24"/>
        <v>1.248961297308181</v>
      </c>
      <c r="Z11" s="19">
        <f t="shared" si="24"/>
        <v>1.8309214464278786E-2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3.4638569074890748</v>
      </c>
      <c r="AG11" s="19">
        <f t="shared" si="25"/>
        <v>0.31614328769899286</v>
      </c>
      <c r="AH11" s="19">
        <f t="shared" si="25"/>
        <v>1.2267887185596096</v>
      </c>
      <c r="AI11" s="19">
        <f t="shared" si="25"/>
        <v>5.007307993879583</v>
      </c>
      <c r="AJ11" s="19">
        <f t="shared" si="25"/>
        <v>9.9480710690219784E-3</v>
      </c>
      <c r="AK11" s="19">
        <f t="shared" si="25"/>
        <v>0.28612303290415536</v>
      </c>
      <c r="AL11" s="19">
        <f t="shared" si="25"/>
        <v>1.1401208528115213E-2</v>
      </c>
      <c r="AM11" s="19">
        <f t="shared" si="25"/>
        <v>3.5464696958392521</v>
      </c>
      <c r="AN11" s="19">
        <f t="shared" si="25"/>
        <v>0.31753631249515885</v>
      </c>
      <c r="AO11" s="19"/>
      <c r="AP11" s="19">
        <f>AP10/AP5*100</f>
        <v>1.0380959093146844</v>
      </c>
      <c r="AS11" s="11" t="s">
        <v>78</v>
      </c>
      <c r="AT11" s="19">
        <f t="shared" ref="AT11:BA11" si="26">AT10/AT5*100</f>
        <v>18.07673048443975</v>
      </c>
      <c r="AU11" s="19">
        <f t="shared" si="26"/>
        <v>1.2077498974483205</v>
      </c>
      <c r="AV11" s="19">
        <f t="shared" si="26"/>
        <v>4.662167006360292</v>
      </c>
      <c r="AW11" s="19">
        <f t="shared" si="26"/>
        <v>13.698909717930549</v>
      </c>
      <c r="AX11" s="19">
        <f t="shared" si="26"/>
        <v>0.86325484957832632</v>
      </c>
      <c r="AY11" s="19">
        <f t="shared" si="26"/>
        <v>4.9025826914363231</v>
      </c>
      <c r="AZ11" s="19">
        <f t="shared" si="26"/>
        <v>4.7608648176457686</v>
      </c>
      <c r="BA11" s="19">
        <f t="shared" si="26"/>
        <v>11.260220635950679</v>
      </c>
      <c r="BB11" s="19">
        <f ca="1">BB11/BB5*100</f>
        <v>0</v>
      </c>
      <c r="BC11" s="19"/>
      <c r="BD11" s="19">
        <f>BD10/BD5*100</f>
        <v>199.71327962375301</v>
      </c>
    </row>
    <row r="12" spans="1:56" x14ac:dyDescent="0.3">
      <c r="B12" s="11" t="s">
        <v>79</v>
      </c>
      <c r="C12" s="12">
        <f>'00-06'!B11</f>
        <v>920.55</v>
      </c>
      <c r="D12" s="12">
        <f>'00-06'!C10</f>
        <v>31439.87</v>
      </c>
      <c r="E12" s="12">
        <f>'00-06'!D10</f>
        <v>967.51</v>
      </c>
      <c r="F12" s="12">
        <f>'00-06'!E10</f>
        <v>5118.33</v>
      </c>
      <c r="G12" s="12">
        <f>'00-06'!F10</f>
        <v>500.26</v>
      </c>
      <c r="H12" s="12">
        <f>'00-06'!G10</f>
        <v>108.61</v>
      </c>
      <c r="I12" s="12">
        <f>'00-06'!H10</f>
        <v>526.20000000000005</v>
      </c>
      <c r="J12" s="12">
        <f>'00-06'!I10</f>
        <v>379.11</v>
      </c>
      <c r="K12" s="12">
        <f>'00-06'!J10</f>
        <v>1392.84</v>
      </c>
      <c r="L12" s="12">
        <f>'00-06'!K10</f>
        <v>4.0599999999999996</v>
      </c>
      <c r="M12" s="20">
        <f>SUM(C12:L12)</f>
        <v>41357.339999999997</v>
      </c>
      <c r="Q12" s="11" t="s">
        <v>79</v>
      </c>
      <c r="R12" s="12">
        <f>'06-12'!B11</f>
        <v>951.28</v>
      </c>
      <c r="S12" s="12">
        <f>'06-12'!C10</f>
        <v>31345.21</v>
      </c>
      <c r="T12" s="12">
        <f>'06-12'!D10</f>
        <v>951.62</v>
      </c>
      <c r="U12" s="12">
        <f>'06-12'!E10</f>
        <v>5141.6400000000003</v>
      </c>
      <c r="V12" s="12">
        <f>'06-12'!F10</f>
        <v>502.47</v>
      </c>
      <c r="W12" s="12">
        <f>'06-12'!G10</f>
        <v>110.16</v>
      </c>
      <c r="X12" s="12">
        <f>'06-12'!H10</f>
        <v>525.88</v>
      </c>
      <c r="Y12" s="12">
        <f>'06-12'!I10</f>
        <v>397.13</v>
      </c>
      <c r="Z12" s="12">
        <f>'06-12'!J10</f>
        <v>1420.05</v>
      </c>
      <c r="AA12" s="12">
        <f>'06-12'!K10</f>
        <v>3.68</v>
      </c>
      <c r="AB12" s="20">
        <f>SUM(R12:AA12)</f>
        <v>41349.120000000003</v>
      </c>
      <c r="AE12" s="11" t="s">
        <v>79</v>
      </c>
      <c r="AF12" s="12">
        <f>'12-18'!B11</f>
        <v>1008.9</v>
      </c>
      <c r="AG12" s="12">
        <f>'12-18'!C10</f>
        <v>31297.77</v>
      </c>
      <c r="AH12" s="12">
        <f>'12-18'!D10</f>
        <v>949.95</v>
      </c>
      <c r="AI12" s="12">
        <f>'12-18'!E10</f>
        <v>5129.4399999999996</v>
      </c>
      <c r="AJ12" s="12">
        <f>'12-18'!F10</f>
        <v>502.56</v>
      </c>
      <c r="AK12" s="12">
        <f>'12-18'!G10</f>
        <v>111.52</v>
      </c>
      <c r="AL12" s="12">
        <f>'12-18'!H10</f>
        <v>526.26</v>
      </c>
      <c r="AM12" s="12">
        <f>'12-18'!I10</f>
        <v>402.03</v>
      </c>
      <c r="AN12" s="12">
        <f>'12-18'!J10</f>
        <v>1419.55</v>
      </c>
      <c r="AO12" s="12">
        <f>'12-18'!K10</f>
        <v>0.48</v>
      </c>
      <c r="AP12" s="20">
        <f>SUM(AF12:AO12)</f>
        <v>41348.460000000006</v>
      </c>
      <c r="AS12" s="11" t="s">
        <v>79</v>
      </c>
      <c r="AT12" s="12">
        <f>'00-18'!B11</f>
        <v>904.12</v>
      </c>
      <c r="AU12" s="12">
        <f>'00-18'!C10</f>
        <v>31250.79</v>
      </c>
      <c r="AV12" s="12">
        <f>'00-18'!D10</f>
        <v>942.76</v>
      </c>
      <c r="AW12" s="12">
        <f>'00-18'!E10</f>
        <v>4895.9799999999996</v>
      </c>
      <c r="AX12" s="12">
        <f>'00-18'!F10</f>
        <v>499.91</v>
      </c>
      <c r="AY12" s="12">
        <f>'00-18'!G10</f>
        <v>108.23</v>
      </c>
      <c r="AZ12" s="12">
        <f>'00-18'!H10</f>
        <v>524.82000000000005</v>
      </c>
      <c r="BA12" s="12">
        <f>'00-18'!I10</f>
        <v>379.05</v>
      </c>
      <c r="BB12" s="12">
        <f>'00-18'!J10</f>
        <v>1392.34</v>
      </c>
      <c r="BC12" s="12">
        <f>'00-18'!K10</f>
        <v>0.48</v>
      </c>
      <c r="BD12" s="12">
        <f>'00-18'!L7</f>
        <v>0</v>
      </c>
    </row>
    <row r="13" spans="1:56" x14ac:dyDescent="0.3">
      <c r="B13" s="11" t="s">
        <v>80</v>
      </c>
      <c r="C13" s="19">
        <f t="shared" ref="C13:K13" si="27">C12/C5*100</f>
        <v>98.075878160258242</v>
      </c>
      <c r="D13" s="19">
        <f t="shared" si="27"/>
        <v>99.589539887454478</v>
      </c>
      <c r="E13" s="19">
        <f t="shared" si="27"/>
        <v>99.092557124860448</v>
      </c>
      <c r="F13" s="19">
        <f t="shared" si="27"/>
        <v>97.628121495113191</v>
      </c>
      <c r="G13" s="19">
        <f t="shared" si="27"/>
        <v>99.734843198628369</v>
      </c>
      <c r="H13" s="19">
        <f t="shared" si="27"/>
        <v>98.423198912550987</v>
      </c>
      <c r="I13" s="19">
        <f t="shared" si="27"/>
        <v>95.763267088884035</v>
      </c>
      <c r="J13" s="19">
        <f t="shared" si="27"/>
        <v>98.406229720960411</v>
      </c>
      <c r="K13" s="19">
        <f t="shared" si="27"/>
        <v>99.860194007700073</v>
      </c>
      <c r="L13" s="19"/>
      <c r="M13" s="19">
        <f>M12/M5*100</f>
        <v>99.238363757431046</v>
      </c>
      <c r="Q13" s="11" t="s">
        <v>80</v>
      </c>
      <c r="R13" s="19">
        <f t="shared" ref="R13:Z13" si="28">R12/R5*100</f>
        <v>97.94086154353019</v>
      </c>
      <c r="S13" s="19">
        <f t="shared" si="28"/>
        <v>99.643137226229555</v>
      </c>
      <c r="T13" s="19">
        <f t="shared" si="28"/>
        <v>98.080887203166228</v>
      </c>
      <c r="U13" s="19">
        <f t="shared" si="28"/>
        <v>97.917722025221977</v>
      </c>
      <c r="V13" s="19">
        <f t="shared" si="28"/>
        <v>99.930392585816008</v>
      </c>
      <c r="W13" s="19">
        <f t="shared" si="28"/>
        <v>99.873073436083402</v>
      </c>
      <c r="X13" s="19">
        <f t="shared" si="28"/>
        <v>99.738269544437287</v>
      </c>
      <c r="Y13" s="19">
        <f t="shared" si="28"/>
        <v>100</v>
      </c>
      <c r="Z13" s="19">
        <f t="shared" si="28"/>
        <v>100</v>
      </c>
      <c r="AA13" s="19"/>
      <c r="AB13" s="19">
        <f>AB12/AB5*100</f>
        <v>99.369142713227049</v>
      </c>
      <c r="AE13" s="11" t="s">
        <v>80</v>
      </c>
      <c r="AF13" s="19">
        <f t="shared" ref="AF13:AN13" si="29">AF12/AF5*100</f>
        <v>99.535324237132613</v>
      </c>
      <c r="AG13" s="19">
        <f t="shared" si="29"/>
        <v>99.733695246920632</v>
      </c>
      <c r="AH13" s="19">
        <f t="shared" si="29"/>
        <v>99.26643468447287</v>
      </c>
      <c r="AI13" s="19">
        <f t="shared" si="29"/>
        <v>97.619573243607391</v>
      </c>
      <c r="AJ13" s="19">
        <f t="shared" si="29"/>
        <v>99.990051928930981</v>
      </c>
      <c r="AK13" s="19">
        <f t="shared" si="29"/>
        <v>99.713876967095842</v>
      </c>
      <c r="AL13" s="19">
        <f t="shared" si="29"/>
        <v>100</v>
      </c>
      <c r="AM13" s="19">
        <f t="shared" si="29"/>
        <v>99.985077967619191</v>
      </c>
      <c r="AN13" s="19">
        <f t="shared" si="29"/>
        <v>99.946490554878864</v>
      </c>
      <c r="AO13" s="19"/>
      <c r="AP13" s="19">
        <f>AP12/AP5*100</f>
        <v>99.459339579820977</v>
      </c>
      <c r="AS13" s="11" t="s">
        <v>80</v>
      </c>
      <c r="AT13" s="19">
        <f t="shared" ref="AT13:BB13" si="30">AT12/AT5*100</f>
        <v>96.325417372497625</v>
      </c>
      <c r="AU13" s="19">
        <f t="shared" si="30"/>
        <v>98.990606424882287</v>
      </c>
      <c r="AV13" s="19">
        <f t="shared" si="30"/>
        <v>96.557657445435638</v>
      </c>
      <c r="AW13" s="19">
        <f t="shared" si="30"/>
        <v>93.386970022965343</v>
      </c>
      <c r="AX13" s="19">
        <f t="shared" si="30"/>
        <v>99.665065093004259</v>
      </c>
      <c r="AY13" s="19">
        <f t="shared" si="30"/>
        <v>98.078840054372463</v>
      </c>
      <c r="AZ13" s="19">
        <f t="shared" si="30"/>
        <v>95.512120550338508</v>
      </c>
      <c r="BA13" s="19">
        <f t="shared" si="30"/>
        <v>98.390655418559376</v>
      </c>
      <c r="BB13" s="19">
        <f t="shared" si="30"/>
        <v>99.824346317366761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'06'!B11</f>
        <v>971.28</v>
      </c>
      <c r="D14" s="9">
        <f>'06'!C10</f>
        <v>31457.47</v>
      </c>
      <c r="E14" s="9">
        <f>'06'!D10</f>
        <v>970.24</v>
      </c>
      <c r="F14" s="9">
        <f>'06'!E10</f>
        <v>5250.98</v>
      </c>
      <c r="G14" s="9">
        <f>'06'!F10</f>
        <v>502.82</v>
      </c>
      <c r="H14" s="9">
        <f>'06'!G10</f>
        <v>110.3</v>
      </c>
      <c r="I14" s="9">
        <f>'06'!H10</f>
        <v>527.26</v>
      </c>
      <c r="J14" s="9">
        <f>'06'!I10</f>
        <v>397.13</v>
      </c>
      <c r="K14" s="9">
        <f>'06'!J10</f>
        <v>1420.05</v>
      </c>
      <c r="L14" s="9">
        <f>'06'!K10</f>
        <v>4.0999999999999996</v>
      </c>
      <c r="M14" s="9">
        <f>SUM(C14:L14)</f>
        <v>41611.630000000005</v>
      </c>
      <c r="Q14" s="9" t="s">
        <v>83</v>
      </c>
      <c r="R14" s="9">
        <f>'12'!B11</f>
        <v>1013.61</v>
      </c>
      <c r="S14" s="9">
        <f>'12'!C10</f>
        <v>31381.34</v>
      </c>
      <c r="T14" s="9">
        <f>'12'!D10</f>
        <v>956.97</v>
      </c>
      <c r="U14" s="9">
        <f>'12'!E10</f>
        <v>5254.52</v>
      </c>
      <c r="V14" s="9">
        <f>'12'!F10</f>
        <v>502.61</v>
      </c>
      <c r="W14" s="9">
        <f>'12'!G10</f>
        <v>111.84</v>
      </c>
      <c r="X14" s="9">
        <f>'12'!H10</f>
        <v>526.26</v>
      </c>
      <c r="Y14" s="9">
        <f>'12'!I10</f>
        <v>402.09</v>
      </c>
      <c r="Z14" s="9">
        <f>'12'!J10</f>
        <v>1420.31</v>
      </c>
      <c r="AA14" s="9">
        <f>'12'!K10</f>
        <v>3.68</v>
      </c>
      <c r="AB14" s="10">
        <f>SUM(R14:AA14)</f>
        <v>41573.229999999996</v>
      </c>
      <c r="AE14" s="9" t="s">
        <v>81</v>
      </c>
      <c r="AF14" s="9">
        <f>SUM('18'!B11)</f>
        <v>1039.3</v>
      </c>
      <c r="AG14" s="9">
        <f>SUM('18'!C10)</f>
        <v>31313.41</v>
      </c>
      <c r="AH14" s="9">
        <f>SUM('18'!D10)</f>
        <v>954.67</v>
      </c>
      <c r="AI14" s="9">
        <f>SUM('18'!E10)</f>
        <v>5267.47</v>
      </c>
      <c r="AJ14" s="9">
        <f>SUM('18'!F10)</f>
        <v>502.56</v>
      </c>
      <c r="AK14" s="9">
        <f>SUM('18'!G10)</f>
        <v>111.52</v>
      </c>
      <c r="AL14" s="9">
        <f>SUM('18'!H10)</f>
        <v>526.32000000000005</v>
      </c>
      <c r="AM14" s="9">
        <f>SUM('18'!I10)</f>
        <v>416.23</v>
      </c>
      <c r="AN14" s="9">
        <f>SUM('18'!J10)</f>
        <v>1423.3</v>
      </c>
      <c r="AO14" s="9">
        <f>SUM('18'!K10)</f>
        <v>0.48</v>
      </c>
      <c r="AP14" s="10">
        <f>SUM(AF14:AO14)</f>
        <v>41555.26</v>
      </c>
      <c r="AS14" s="9" t="s">
        <v>81</v>
      </c>
      <c r="AT14" s="9">
        <f>AF14</f>
        <v>1039.3</v>
      </c>
      <c r="AU14" s="9">
        <f t="shared" ref="AU14:BC14" si="31">AG14</f>
        <v>31313.41</v>
      </c>
      <c r="AV14" s="9">
        <f t="shared" si="31"/>
        <v>954.67</v>
      </c>
      <c r="AW14" s="9">
        <f t="shared" si="31"/>
        <v>5267.47</v>
      </c>
      <c r="AX14" s="9">
        <f t="shared" si="31"/>
        <v>502.56</v>
      </c>
      <c r="AY14" s="9">
        <f t="shared" si="31"/>
        <v>111.52</v>
      </c>
      <c r="AZ14" s="9">
        <f t="shared" si="31"/>
        <v>526.32000000000005</v>
      </c>
      <c r="BA14" s="9">
        <f t="shared" si="31"/>
        <v>416.23</v>
      </c>
      <c r="BB14" s="9">
        <f t="shared" si="31"/>
        <v>1423.3</v>
      </c>
      <c r="BC14" s="9">
        <f t="shared" si="31"/>
        <v>0.48</v>
      </c>
      <c r="BD14" s="10">
        <f>SUM(AT14:BC14)</f>
        <v>41555.26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3" workbookViewId="0">
      <selection activeCell="A31" sqref="A31:XFD31"/>
    </sheetView>
  </sheetViews>
  <sheetFormatPr defaultRowHeight="14.4" x14ac:dyDescent="0.3"/>
  <sheetData>
    <row r="1" spans="1:11" x14ac:dyDescent="0.3">
      <c r="A1" s="4" t="s">
        <v>49</v>
      </c>
      <c r="B1" s="2" t="s">
        <v>50</v>
      </c>
      <c r="C1" s="2" t="s">
        <v>51</v>
      </c>
      <c r="D1" s="2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2" t="s">
        <v>59</v>
      </c>
    </row>
    <row r="2" spans="1:11" x14ac:dyDescent="0.3">
      <c r="A2" s="3" t="s">
        <v>10</v>
      </c>
      <c r="B2" s="1">
        <v>535.11</v>
      </c>
      <c r="C2" s="1">
        <v>7201.83</v>
      </c>
      <c r="D2" s="1">
        <v>3803.35</v>
      </c>
      <c r="E2" s="1">
        <v>10970.68</v>
      </c>
      <c r="F2" s="1">
        <v>3085.73</v>
      </c>
      <c r="G2" s="1">
        <v>1829.15</v>
      </c>
      <c r="H2" s="1">
        <v>42.43</v>
      </c>
      <c r="I2" s="1">
        <v>531.71</v>
      </c>
      <c r="J2" s="1">
        <v>189.32</v>
      </c>
      <c r="K2" s="1">
        <v>14.99</v>
      </c>
    </row>
    <row r="3" spans="1:11" x14ac:dyDescent="0.3">
      <c r="A3" s="3" t="s">
        <v>11</v>
      </c>
      <c r="B3" s="1">
        <v>4779.42</v>
      </c>
      <c r="C3" s="1">
        <v>19785.66</v>
      </c>
      <c r="D3" s="1">
        <v>13157.95</v>
      </c>
      <c r="E3" s="1">
        <v>37087.5</v>
      </c>
      <c r="F3" s="1">
        <v>1966.46</v>
      </c>
      <c r="G3" s="1">
        <v>5859.05</v>
      </c>
      <c r="H3" s="1">
        <v>207.07</v>
      </c>
      <c r="I3" s="1">
        <v>718.87</v>
      </c>
    </row>
    <row r="4" spans="1:11" x14ac:dyDescent="0.3">
      <c r="A4" s="3" t="s">
        <v>12</v>
      </c>
      <c r="B4" s="1">
        <v>6312.71</v>
      </c>
      <c r="C4" s="1">
        <v>13994.95</v>
      </c>
      <c r="D4" s="1">
        <v>3540.02</v>
      </c>
      <c r="E4" s="1">
        <v>6179.07</v>
      </c>
      <c r="F4" s="1">
        <v>159.44</v>
      </c>
      <c r="G4" s="1">
        <v>13.14</v>
      </c>
      <c r="H4" s="1">
        <v>74.36</v>
      </c>
      <c r="I4" s="1">
        <v>159.81</v>
      </c>
      <c r="J4" s="1">
        <v>67.23</v>
      </c>
      <c r="K4" s="1">
        <v>0.2</v>
      </c>
    </row>
    <row r="5" spans="1:11" x14ac:dyDescent="0.3">
      <c r="A5" s="3" t="s">
        <v>13</v>
      </c>
      <c r="B5" s="1">
        <v>761.12</v>
      </c>
      <c r="C5" s="1">
        <v>13694.88</v>
      </c>
      <c r="D5" s="1">
        <v>6056.3</v>
      </c>
      <c r="E5" s="1">
        <v>26278.26</v>
      </c>
      <c r="F5" s="1">
        <v>2436.56</v>
      </c>
      <c r="G5" s="1">
        <v>996.1</v>
      </c>
      <c r="H5" s="1">
        <v>54.8</v>
      </c>
      <c r="I5" s="1">
        <v>340.84</v>
      </c>
      <c r="K5" s="1">
        <v>120.74</v>
      </c>
    </row>
    <row r="6" spans="1:11" x14ac:dyDescent="0.3">
      <c r="A6" s="3" t="s">
        <v>14</v>
      </c>
      <c r="B6" s="1">
        <v>5223.43</v>
      </c>
      <c r="C6" s="1">
        <v>53204.62</v>
      </c>
      <c r="D6" s="1">
        <v>8218.4599999999991</v>
      </c>
      <c r="E6" s="1">
        <v>41919.599999999999</v>
      </c>
      <c r="F6" s="1">
        <v>230.89</v>
      </c>
      <c r="G6" s="1">
        <v>527.98</v>
      </c>
      <c r="H6" s="1">
        <v>95.75</v>
      </c>
      <c r="I6" s="1">
        <v>975.45</v>
      </c>
      <c r="J6" s="1">
        <v>23.66</v>
      </c>
      <c r="K6" s="1">
        <v>0.44</v>
      </c>
    </row>
    <row r="7" spans="1:11" x14ac:dyDescent="0.3">
      <c r="A7" s="3" t="s">
        <v>15</v>
      </c>
      <c r="B7" s="1">
        <v>1978.79</v>
      </c>
      <c r="C7" s="1">
        <v>19543.88</v>
      </c>
      <c r="D7" s="1">
        <v>5381.48</v>
      </c>
      <c r="E7" s="1">
        <v>26692.68</v>
      </c>
      <c r="F7" s="1">
        <v>1121.26</v>
      </c>
      <c r="G7" s="1">
        <v>561.83000000000004</v>
      </c>
      <c r="H7" s="1">
        <v>187.34</v>
      </c>
      <c r="I7" s="1">
        <v>555.65</v>
      </c>
      <c r="J7" s="1">
        <v>11.99</v>
      </c>
      <c r="K7" s="1">
        <v>3.73</v>
      </c>
    </row>
    <row r="8" spans="1:11" x14ac:dyDescent="0.3">
      <c r="A8" s="3" t="s">
        <v>16</v>
      </c>
      <c r="B8" s="1">
        <v>715.72</v>
      </c>
      <c r="C8" s="1">
        <v>4372.38</v>
      </c>
      <c r="D8" s="1">
        <v>263.60000000000002</v>
      </c>
      <c r="E8" s="1">
        <v>1813.77</v>
      </c>
      <c r="F8" s="1">
        <v>1592.85</v>
      </c>
      <c r="G8" s="1">
        <v>174.61</v>
      </c>
      <c r="H8" s="1">
        <v>4.74</v>
      </c>
      <c r="I8" s="1">
        <v>20.14</v>
      </c>
      <c r="J8" s="1">
        <v>19.75</v>
      </c>
      <c r="K8" s="1">
        <v>2.0099999999999998</v>
      </c>
    </row>
    <row r="9" spans="1:11" x14ac:dyDescent="0.3">
      <c r="A9" s="3" t="s">
        <v>17</v>
      </c>
      <c r="B9" s="1">
        <v>5004.92</v>
      </c>
      <c r="C9" s="1">
        <v>37406.65</v>
      </c>
      <c r="D9" s="1">
        <v>7011.67</v>
      </c>
      <c r="E9" s="1">
        <v>27197.49</v>
      </c>
      <c r="F9" s="1">
        <v>22.53</v>
      </c>
      <c r="G9" s="1">
        <v>5.36</v>
      </c>
      <c r="H9" s="1">
        <v>107.88</v>
      </c>
      <c r="I9" s="1">
        <v>563.77</v>
      </c>
    </row>
    <row r="10" spans="1:11" x14ac:dyDescent="0.3">
      <c r="A10" s="3" t="s">
        <v>18</v>
      </c>
      <c r="B10" s="1">
        <v>3393.35</v>
      </c>
      <c r="C10" s="1">
        <v>31439.87</v>
      </c>
      <c r="D10" s="1">
        <v>967.51</v>
      </c>
      <c r="E10" s="1">
        <v>5118.33</v>
      </c>
      <c r="F10" s="1">
        <v>500.26</v>
      </c>
      <c r="G10" s="1">
        <v>108.61</v>
      </c>
      <c r="H10" s="1">
        <v>526.20000000000005</v>
      </c>
      <c r="I10" s="1">
        <v>379.11</v>
      </c>
      <c r="J10" s="1">
        <v>1392.84</v>
      </c>
      <c r="K10" s="1">
        <v>4.0599999999999996</v>
      </c>
    </row>
    <row r="11" spans="1:11" x14ac:dyDescent="0.3">
      <c r="A11" s="3" t="s">
        <v>19</v>
      </c>
      <c r="B11" s="1">
        <v>920.55</v>
      </c>
      <c r="C11" s="1">
        <v>11225.04</v>
      </c>
      <c r="D11" s="1">
        <v>3409.46</v>
      </c>
      <c r="E11" s="1">
        <v>24429.86</v>
      </c>
      <c r="F11" s="1">
        <v>99.79</v>
      </c>
      <c r="G11" s="1">
        <v>47.07</v>
      </c>
      <c r="H11" s="1">
        <v>2135.63</v>
      </c>
      <c r="I11" s="1">
        <v>2076.35</v>
      </c>
      <c r="J11" s="1">
        <v>19.12</v>
      </c>
      <c r="K11" s="1">
        <v>1.57</v>
      </c>
    </row>
    <row r="12" spans="1:11" x14ac:dyDescent="0.3">
      <c r="A12" s="3" t="s">
        <v>20</v>
      </c>
      <c r="B12" s="1">
        <v>4497.41</v>
      </c>
      <c r="C12" s="1">
        <v>27423.86</v>
      </c>
      <c r="D12" s="1">
        <v>235.8</v>
      </c>
      <c r="E12" s="1">
        <v>236738.34</v>
      </c>
      <c r="F12" s="1">
        <v>7028.81</v>
      </c>
      <c r="G12" s="1">
        <v>1984.28</v>
      </c>
      <c r="H12" s="1">
        <v>21077.16</v>
      </c>
      <c r="I12" s="1">
        <v>31900.47</v>
      </c>
      <c r="J12" s="1">
        <v>138.43</v>
      </c>
      <c r="K12" s="1">
        <v>2.36</v>
      </c>
    </row>
    <row r="13" spans="1:11" x14ac:dyDescent="0.3">
      <c r="A13" s="3" t="s">
        <v>21</v>
      </c>
      <c r="B13" s="1">
        <v>30922.99</v>
      </c>
      <c r="C13" s="1">
        <v>239135.35</v>
      </c>
      <c r="D13" s="1">
        <v>97527.64</v>
      </c>
      <c r="E13" s="1">
        <v>152230.76</v>
      </c>
      <c r="F13" s="1">
        <v>10462.43</v>
      </c>
      <c r="G13" s="1">
        <v>9253.93</v>
      </c>
      <c r="H13" s="1">
        <v>883.71</v>
      </c>
      <c r="I13" s="1">
        <v>3519.24</v>
      </c>
      <c r="J13" s="1">
        <v>4289.82</v>
      </c>
      <c r="K13" s="1">
        <v>6.68</v>
      </c>
    </row>
    <row r="14" spans="1:11" x14ac:dyDescent="0.3">
      <c r="A14" s="3" t="s">
        <v>22</v>
      </c>
      <c r="B14" s="1">
        <v>32506.78</v>
      </c>
      <c r="C14" s="1">
        <v>139977.89000000001</v>
      </c>
      <c r="D14" s="1">
        <v>66428.350000000006</v>
      </c>
      <c r="E14" s="1">
        <v>109779.9</v>
      </c>
      <c r="F14" s="1">
        <v>942.2</v>
      </c>
      <c r="G14" s="1">
        <v>343.4</v>
      </c>
      <c r="H14" s="1">
        <v>1136.78</v>
      </c>
      <c r="I14" s="1">
        <v>3917.07</v>
      </c>
      <c r="J14" s="1">
        <v>4941.8599999999997</v>
      </c>
      <c r="K14" s="1">
        <v>4.47</v>
      </c>
    </row>
    <row r="15" spans="1:11" x14ac:dyDescent="0.3">
      <c r="A15" s="3" t="s">
        <v>23</v>
      </c>
      <c r="B15" s="1">
        <v>3892.07</v>
      </c>
      <c r="C15" s="1">
        <v>49849.08</v>
      </c>
      <c r="D15" s="1">
        <v>11144.19</v>
      </c>
      <c r="E15" s="1">
        <v>37014.65</v>
      </c>
      <c r="F15" s="1">
        <v>23914.799999999999</v>
      </c>
      <c r="G15" s="1">
        <v>3164.35</v>
      </c>
      <c r="H15" s="1">
        <v>246.4</v>
      </c>
      <c r="I15" s="1">
        <v>1133.6500000000001</v>
      </c>
      <c r="J15" s="1">
        <v>615.55999999999995</v>
      </c>
      <c r="K15" s="1">
        <v>33.35</v>
      </c>
    </row>
    <row r="16" spans="1:11" x14ac:dyDescent="0.3">
      <c r="A16" s="3" t="s">
        <v>24</v>
      </c>
      <c r="B16" s="1">
        <v>5713.67</v>
      </c>
      <c r="C16" s="1">
        <v>53466.34</v>
      </c>
      <c r="D16" s="1">
        <v>9133.8700000000008</v>
      </c>
      <c r="E16" s="1">
        <v>19462.580000000002</v>
      </c>
      <c r="G16" s="1">
        <v>28.44</v>
      </c>
      <c r="H16" s="1">
        <v>861.61</v>
      </c>
      <c r="I16" s="1">
        <v>1728.4</v>
      </c>
    </row>
    <row r="17" spans="1:11" x14ac:dyDescent="0.3">
      <c r="A17" s="3" t="s">
        <v>25</v>
      </c>
      <c r="B17" s="1">
        <v>333.17</v>
      </c>
      <c r="C17" s="1">
        <v>66.42</v>
      </c>
      <c r="D17" s="1">
        <v>5834.17</v>
      </c>
      <c r="E17" s="1">
        <v>809.27</v>
      </c>
      <c r="F17" s="1">
        <v>34886.879999999997</v>
      </c>
      <c r="G17" s="1">
        <v>51001.919999999998</v>
      </c>
      <c r="H17" s="1">
        <v>7090.55</v>
      </c>
      <c r="I17" s="1">
        <v>1850.65</v>
      </c>
      <c r="J17" s="1">
        <v>980.08</v>
      </c>
      <c r="K17" s="1">
        <v>4.8</v>
      </c>
    </row>
    <row r="18" spans="1:11" x14ac:dyDescent="0.3">
      <c r="A18" s="3" t="s">
        <v>26</v>
      </c>
      <c r="B18" s="1">
        <v>1460.85</v>
      </c>
      <c r="C18" s="1">
        <v>9026.09</v>
      </c>
      <c r="D18" s="1">
        <v>38890.589999999997</v>
      </c>
      <c r="E18" s="1">
        <v>5658.37</v>
      </c>
      <c r="F18" s="1">
        <v>1262.93</v>
      </c>
      <c r="G18" s="1">
        <v>875.01</v>
      </c>
      <c r="H18" s="1">
        <v>9938.75</v>
      </c>
      <c r="I18" s="1">
        <v>1191.3699999999999</v>
      </c>
      <c r="J18" s="1">
        <v>835.86</v>
      </c>
      <c r="K18" s="1">
        <v>5.79</v>
      </c>
    </row>
    <row r="19" spans="1:11" x14ac:dyDescent="0.3">
      <c r="A19" s="3" t="s">
        <v>27</v>
      </c>
      <c r="B19" s="1">
        <v>15745.54</v>
      </c>
      <c r="C19" s="1">
        <v>152161.75</v>
      </c>
      <c r="D19" s="1">
        <v>11775.34</v>
      </c>
      <c r="E19" s="1">
        <v>88760.01</v>
      </c>
      <c r="F19" s="1">
        <v>11705.96</v>
      </c>
      <c r="G19" s="1">
        <v>15491.1</v>
      </c>
      <c r="H19" s="1">
        <v>188.88</v>
      </c>
      <c r="I19" s="1">
        <v>2176.25</v>
      </c>
      <c r="J19" s="1">
        <v>1486.88</v>
      </c>
      <c r="K19" s="1">
        <v>40.21</v>
      </c>
    </row>
    <row r="20" spans="1:11" x14ac:dyDescent="0.3">
      <c r="A20" s="3" t="s">
        <v>28</v>
      </c>
      <c r="B20" s="1">
        <v>471.93</v>
      </c>
      <c r="C20" s="1">
        <v>3983.76</v>
      </c>
      <c r="D20" s="1">
        <v>884.93</v>
      </c>
      <c r="E20" s="1">
        <v>5186.25</v>
      </c>
      <c r="F20" s="1">
        <v>51.82</v>
      </c>
      <c r="G20" s="1">
        <v>182.78</v>
      </c>
      <c r="H20" s="1">
        <v>1.28</v>
      </c>
      <c r="I20" s="1">
        <v>23.35</v>
      </c>
      <c r="K20" s="1">
        <v>19.75</v>
      </c>
    </row>
    <row r="21" spans="1:11" x14ac:dyDescent="0.3">
      <c r="A21" s="3" t="s">
        <v>29</v>
      </c>
      <c r="B21" s="1">
        <v>1291.49</v>
      </c>
      <c r="C21" s="1">
        <v>18523.5</v>
      </c>
      <c r="D21" s="1">
        <v>7092.03</v>
      </c>
      <c r="E21" s="1">
        <v>33240.800000000003</v>
      </c>
      <c r="G21" s="1">
        <v>64.92</v>
      </c>
      <c r="H21" s="1">
        <v>1619.79</v>
      </c>
      <c r="I21" s="1">
        <v>1303.72</v>
      </c>
      <c r="J21" s="1">
        <v>7.0000000000000007E-2</v>
      </c>
    </row>
    <row r="22" spans="1:11" x14ac:dyDescent="0.3">
      <c r="A22" s="3" t="s">
        <v>30</v>
      </c>
      <c r="B22" s="1">
        <v>20.86</v>
      </c>
      <c r="C22" s="1">
        <v>27.23</v>
      </c>
      <c r="D22" s="1">
        <v>27.51</v>
      </c>
      <c r="E22" s="1">
        <v>69.33</v>
      </c>
      <c r="F22" s="1">
        <v>1.82</v>
      </c>
      <c r="G22" s="1">
        <v>9.5500000000000007</v>
      </c>
      <c r="H22" s="1">
        <v>1.56</v>
      </c>
      <c r="I22" s="1">
        <v>2.09</v>
      </c>
    </row>
    <row r="23" spans="1:11" x14ac:dyDescent="0.3">
      <c r="A23" s="3" t="s">
        <v>31</v>
      </c>
      <c r="B23" s="1">
        <v>2139.13</v>
      </c>
      <c r="C23" s="1">
        <v>33208.06</v>
      </c>
      <c r="D23" s="1">
        <v>4985.5200000000004</v>
      </c>
      <c r="E23" s="1">
        <v>21676.11</v>
      </c>
      <c r="F23" s="1">
        <v>26.99</v>
      </c>
      <c r="G23" s="1">
        <v>31.08</v>
      </c>
      <c r="H23" s="1">
        <v>565.52</v>
      </c>
      <c r="I23" s="1">
        <v>1281.4000000000001</v>
      </c>
      <c r="J23" s="1">
        <v>387.63</v>
      </c>
    </row>
    <row r="24" spans="1:11" x14ac:dyDescent="0.3">
      <c r="A24" s="3" t="s">
        <v>32</v>
      </c>
      <c r="B24" s="1">
        <v>258.55</v>
      </c>
      <c r="C24" s="1">
        <v>961.55</v>
      </c>
      <c r="D24" s="1">
        <v>405.95</v>
      </c>
      <c r="E24" s="1">
        <v>924.87</v>
      </c>
      <c r="H24" s="1">
        <v>0.44</v>
      </c>
      <c r="I24" s="1">
        <v>9.0500000000000007</v>
      </c>
    </row>
    <row r="25" spans="1:11" x14ac:dyDescent="0.3">
      <c r="A25" s="3" t="s">
        <v>33</v>
      </c>
      <c r="B25" s="1">
        <v>93.29</v>
      </c>
      <c r="C25" s="1">
        <v>164.22</v>
      </c>
      <c r="E25" s="1">
        <v>2.06</v>
      </c>
      <c r="F25" s="1">
        <v>48.38</v>
      </c>
      <c r="G25" s="1">
        <v>7.68</v>
      </c>
      <c r="J25" s="1">
        <v>0.27</v>
      </c>
    </row>
    <row r="26" spans="1:11" x14ac:dyDescent="0.3">
      <c r="A26" s="3" t="s">
        <v>34</v>
      </c>
      <c r="B26" s="1">
        <v>249.32</v>
      </c>
      <c r="C26" s="1">
        <v>1965.1</v>
      </c>
      <c r="D26" s="1">
        <v>1294.75</v>
      </c>
      <c r="E26" s="1">
        <v>8658.57</v>
      </c>
      <c r="F26" s="1">
        <v>116.64</v>
      </c>
      <c r="G26" s="1">
        <v>1138.8399999999999</v>
      </c>
      <c r="H26" s="1">
        <v>109.24</v>
      </c>
      <c r="I26" s="1">
        <v>263.38</v>
      </c>
      <c r="J26" s="1">
        <v>16.48</v>
      </c>
      <c r="K26" s="1">
        <v>34.49</v>
      </c>
    </row>
    <row r="27" spans="1:11" x14ac:dyDescent="0.3">
      <c r="A27" s="3" t="s">
        <v>35</v>
      </c>
      <c r="B27" s="1">
        <v>4725.76</v>
      </c>
      <c r="C27" s="1">
        <v>14138.21</v>
      </c>
      <c r="D27" s="1">
        <v>10504.13</v>
      </c>
      <c r="E27" s="1">
        <v>3174.21</v>
      </c>
      <c r="F27" s="1">
        <v>387.02</v>
      </c>
      <c r="G27" s="1">
        <v>136.41</v>
      </c>
      <c r="H27" s="1">
        <v>413.88</v>
      </c>
      <c r="I27" s="1">
        <v>3139.83</v>
      </c>
      <c r="J27" s="1">
        <v>2615.12</v>
      </c>
      <c r="K27" s="1">
        <v>22.22</v>
      </c>
    </row>
    <row r="28" spans="1:11" x14ac:dyDescent="0.3">
      <c r="A28" s="3" t="s">
        <v>36</v>
      </c>
      <c r="B28" s="1">
        <v>411.47</v>
      </c>
      <c r="C28" s="1">
        <v>7149.64</v>
      </c>
      <c r="D28" s="1">
        <v>3965.48</v>
      </c>
      <c r="E28" s="1">
        <v>12478.59</v>
      </c>
      <c r="F28" s="1">
        <v>420.22</v>
      </c>
      <c r="G28" s="1">
        <v>111.56</v>
      </c>
      <c r="H28" s="1">
        <v>20.28</v>
      </c>
      <c r="I28" s="1">
        <v>523.23</v>
      </c>
      <c r="K28" s="1">
        <v>1.41</v>
      </c>
    </row>
    <row r="29" spans="1:11" x14ac:dyDescent="0.3">
      <c r="A29" s="3" t="s">
        <v>37</v>
      </c>
      <c r="B29" s="1">
        <v>2665.23</v>
      </c>
      <c r="C29" s="1">
        <v>16967.91</v>
      </c>
      <c r="D29" s="1">
        <v>252.81</v>
      </c>
      <c r="E29" s="1">
        <v>112905.25</v>
      </c>
      <c r="F29" s="1">
        <v>47139.49</v>
      </c>
      <c r="G29" s="1">
        <v>106388.8</v>
      </c>
      <c r="H29" s="1">
        <v>21300.74</v>
      </c>
      <c r="I29" s="1">
        <v>13785.02</v>
      </c>
      <c r="J29" s="1">
        <v>448.54</v>
      </c>
      <c r="K29" s="1">
        <v>3.66</v>
      </c>
    </row>
    <row r="30" spans="1:11" x14ac:dyDescent="0.3">
      <c r="A30" s="3" t="s">
        <v>38</v>
      </c>
      <c r="B30" s="1">
        <v>18269.07</v>
      </c>
      <c r="C30" s="1">
        <v>156238.23000000001</v>
      </c>
      <c r="D30" s="1">
        <v>28535.65</v>
      </c>
      <c r="E30" s="1">
        <v>101122.82</v>
      </c>
      <c r="F30" s="1">
        <v>59.68</v>
      </c>
      <c r="G30" s="1">
        <v>147.61000000000001</v>
      </c>
      <c r="H30" s="1">
        <v>1111.0999999999999</v>
      </c>
      <c r="I30" s="1">
        <v>4666.18</v>
      </c>
      <c r="J30" s="1">
        <v>744.56</v>
      </c>
      <c r="K30" s="1">
        <v>0.62</v>
      </c>
    </row>
    <row r="31" spans="1:11" x14ac:dyDescent="0.3">
      <c r="A31" s="3" t="s">
        <v>39</v>
      </c>
      <c r="B31" s="1">
        <v>3242.95</v>
      </c>
      <c r="C31" s="1">
        <v>40535.19</v>
      </c>
      <c r="D31" s="1">
        <v>3586.89</v>
      </c>
      <c r="E31" s="1">
        <v>28013.87</v>
      </c>
      <c r="F31" s="1">
        <v>7221.87</v>
      </c>
      <c r="G31" s="1">
        <v>633.35</v>
      </c>
      <c r="H31" s="1">
        <v>64.790000000000006</v>
      </c>
      <c r="I31" s="1">
        <v>607.54</v>
      </c>
      <c r="J31" s="1">
        <v>807.08</v>
      </c>
      <c r="K31" s="1">
        <v>88.44</v>
      </c>
    </row>
    <row r="32" spans="1:11" x14ac:dyDescent="0.3">
      <c r="A32" s="3" t="s">
        <v>40</v>
      </c>
      <c r="B32" s="1">
        <v>12909.72</v>
      </c>
      <c r="C32" s="1">
        <v>109015.54</v>
      </c>
      <c r="D32" s="1">
        <v>32221.3</v>
      </c>
      <c r="E32" s="1">
        <v>75418.75</v>
      </c>
      <c r="F32" s="1">
        <v>699.67</v>
      </c>
      <c r="G32" s="1">
        <v>328.31</v>
      </c>
      <c r="H32" s="1">
        <v>2940.41</v>
      </c>
      <c r="I32" s="1">
        <v>3338.9</v>
      </c>
      <c r="J32" s="1">
        <v>784.97</v>
      </c>
      <c r="K32" s="1">
        <v>2.2999999999999998</v>
      </c>
    </row>
    <row r="33" spans="1:11" x14ac:dyDescent="0.3">
      <c r="A33" s="3" t="s">
        <v>41</v>
      </c>
      <c r="B33" s="1">
        <v>2837.41</v>
      </c>
      <c r="C33" s="1">
        <v>41183.589999999997</v>
      </c>
      <c r="D33" s="1">
        <v>3518.21</v>
      </c>
      <c r="E33" s="1">
        <v>28255.88</v>
      </c>
      <c r="F33" s="1">
        <v>11.46</v>
      </c>
      <c r="G33" s="1">
        <v>200.16</v>
      </c>
      <c r="H33" s="1">
        <v>295.29000000000002</v>
      </c>
      <c r="I33" s="1">
        <v>835.43</v>
      </c>
      <c r="K33" s="1">
        <v>4.21</v>
      </c>
    </row>
    <row r="34" spans="1:11" x14ac:dyDescent="0.3">
      <c r="A34" s="3" t="s">
        <v>42</v>
      </c>
      <c r="B34" s="1">
        <v>2840.17</v>
      </c>
      <c r="C34" s="1">
        <v>20439.07</v>
      </c>
      <c r="D34" s="1">
        <v>2957.53</v>
      </c>
      <c r="E34" s="1">
        <v>21440.240000000002</v>
      </c>
      <c r="F34" s="1">
        <v>152.30000000000001</v>
      </c>
      <c r="G34" s="1">
        <v>111.53</v>
      </c>
      <c r="H34" s="1">
        <v>40.380000000000003</v>
      </c>
      <c r="I34" s="1">
        <v>323.56</v>
      </c>
    </row>
    <row r="35" spans="1:11" x14ac:dyDescent="0.3">
      <c r="A35" s="3" t="s">
        <v>43</v>
      </c>
      <c r="B35" s="1">
        <v>691.45</v>
      </c>
      <c r="C35" s="1">
        <v>5881.96</v>
      </c>
      <c r="D35" s="1">
        <v>1265.19</v>
      </c>
      <c r="E35" s="1">
        <v>11819.69</v>
      </c>
      <c r="F35" s="1">
        <v>196.25</v>
      </c>
      <c r="G35" s="1">
        <v>274.07</v>
      </c>
      <c r="H35" s="1">
        <v>25.46</v>
      </c>
      <c r="I35" s="1">
        <v>82.79</v>
      </c>
      <c r="J35" s="1">
        <v>7.29</v>
      </c>
      <c r="K35" s="1">
        <v>0.05</v>
      </c>
    </row>
    <row r="36" spans="1:11" x14ac:dyDescent="0.3">
      <c r="A36" s="3" t="s">
        <v>44</v>
      </c>
      <c r="B36" s="1">
        <v>10995.08</v>
      </c>
      <c r="C36" s="1">
        <v>228186.1</v>
      </c>
      <c r="D36" s="1">
        <v>45765.15</v>
      </c>
      <c r="E36" s="1">
        <v>131253.29999999999</v>
      </c>
      <c r="F36" s="1">
        <v>66414.37</v>
      </c>
      <c r="G36" s="1">
        <v>10509.8</v>
      </c>
      <c r="H36" s="1">
        <v>176.66</v>
      </c>
      <c r="I36" s="1">
        <v>2908.07</v>
      </c>
      <c r="J36" s="1">
        <v>1241.8699999999999</v>
      </c>
      <c r="K36" s="1">
        <v>257.06</v>
      </c>
    </row>
    <row r="37" spans="1:11" x14ac:dyDescent="0.3">
      <c r="A37" s="3" t="s">
        <v>45</v>
      </c>
      <c r="B37" s="1">
        <v>6501.51</v>
      </c>
      <c r="C37" s="1">
        <v>37170.78</v>
      </c>
      <c r="D37" s="1">
        <v>4557.71</v>
      </c>
      <c r="E37" s="1">
        <v>282799.95</v>
      </c>
      <c r="F37" s="1">
        <v>27608.54</v>
      </c>
      <c r="G37" s="1">
        <v>11132.28</v>
      </c>
      <c r="H37" s="1">
        <v>30110.46</v>
      </c>
      <c r="I37" s="1">
        <v>36854.449999999997</v>
      </c>
      <c r="J37" s="1">
        <v>423.16</v>
      </c>
      <c r="K37" s="1">
        <v>2.34</v>
      </c>
    </row>
    <row r="38" spans="1:11" x14ac:dyDescent="0.3">
      <c r="A38" s="3" t="s">
        <v>46</v>
      </c>
      <c r="B38" s="1">
        <v>2792.42</v>
      </c>
      <c r="C38" s="1">
        <v>7938.57</v>
      </c>
      <c r="D38" s="1">
        <v>7521.13</v>
      </c>
      <c r="E38" s="1">
        <v>13065.86</v>
      </c>
      <c r="F38" s="1">
        <v>1374.21</v>
      </c>
      <c r="G38" s="1">
        <v>7071.43</v>
      </c>
      <c r="H38" s="1">
        <v>52.91</v>
      </c>
      <c r="I38" s="1">
        <v>1434.03</v>
      </c>
      <c r="K38" s="1">
        <v>2.13</v>
      </c>
    </row>
    <row r="39" spans="1:11" x14ac:dyDescent="0.3">
      <c r="A39" s="3" t="s">
        <v>47</v>
      </c>
      <c r="B39" s="1">
        <v>13338.07</v>
      </c>
      <c r="C39" s="1">
        <v>320350.82</v>
      </c>
      <c r="D39" s="1">
        <v>109696.04</v>
      </c>
      <c r="E39" s="1">
        <v>191026.3</v>
      </c>
      <c r="F39" s="1">
        <v>10665.69</v>
      </c>
      <c r="G39" s="1">
        <v>113514.79</v>
      </c>
      <c r="H39" s="1">
        <v>2081.02</v>
      </c>
      <c r="I39" s="1">
        <v>12805.86</v>
      </c>
      <c r="J39" s="1">
        <v>2184.61</v>
      </c>
      <c r="K39" s="1">
        <v>117.32</v>
      </c>
    </row>
    <row r="40" spans="1:11" x14ac:dyDescent="0.3">
      <c r="A40" s="3" t="s">
        <v>48</v>
      </c>
      <c r="B40" s="1">
        <v>20680.490000000002</v>
      </c>
      <c r="C40" s="1">
        <v>68536.14</v>
      </c>
      <c r="D40" s="1">
        <v>82855.039999999994</v>
      </c>
      <c r="E40" s="1">
        <v>22707.81</v>
      </c>
      <c r="F40" s="1">
        <v>18650.490000000002</v>
      </c>
      <c r="G40" s="1">
        <v>2950.53</v>
      </c>
      <c r="H40" s="1">
        <v>23159.71</v>
      </c>
      <c r="I40" s="1">
        <v>2402.9499999999998</v>
      </c>
      <c r="J40" s="1">
        <v>4275.93</v>
      </c>
      <c r="K40" s="1">
        <v>11.09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06EDA-6537-4800-ACF0-0B7D0F9C765A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23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00'!B15</f>
        <v>3974.28</v>
      </c>
      <c r="D5" s="9">
        <f>'tieri 00'!C15</f>
        <v>50143.21</v>
      </c>
      <c r="E5" s="9">
        <f>'tieri 00'!D15</f>
        <v>11182.86</v>
      </c>
      <c r="F5" s="9">
        <f>'tieri 00'!E15</f>
        <v>37443.33</v>
      </c>
      <c r="G5" s="9">
        <f>'tieri 00'!F15</f>
        <v>24021.119999999999</v>
      </c>
      <c r="H5" s="9">
        <f>'tieri 00'!G15</f>
        <v>3167.38</v>
      </c>
      <c r="I5" s="9">
        <f>'tieri 00'!H15</f>
        <v>250.27</v>
      </c>
      <c r="J5" s="9">
        <f>'tieri 00'!I15</f>
        <v>1134.51</v>
      </c>
      <c r="K5" s="9">
        <f>'tieri 00'!J15</f>
        <v>616.32000000000005</v>
      </c>
      <c r="L5" s="9">
        <f>'tieri 00'!K15</f>
        <v>80.69</v>
      </c>
      <c r="M5" s="9">
        <f>SUM(C5:L5)</f>
        <v>132013.97</v>
      </c>
      <c r="Q5" s="9" t="s">
        <v>82</v>
      </c>
      <c r="R5" s="9">
        <f>C14</f>
        <v>4146.32</v>
      </c>
      <c r="S5" s="9">
        <f t="shared" ref="S5:AA5" si="0">D14</f>
        <v>49967.46</v>
      </c>
      <c r="T5" s="9">
        <f t="shared" si="0"/>
        <v>11200.02</v>
      </c>
      <c r="U5" s="9">
        <f t="shared" si="0"/>
        <v>37362.89</v>
      </c>
      <c r="V5" s="9">
        <f t="shared" si="0"/>
        <v>23995.1</v>
      </c>
      <c r="W5" s="9">
        <f t="shared" si="0"/>
        <v>3185.51</v>
      </c>
      <c r="X5" s="9">
        <f t="shared" si="0"/>
        <v>250.98</v>
      </c>
      <c r="Y5" s="9">
        <f t="shared" si="0"/>
        <v>1158.03</v>
      </c>
      <c r="Z5" s="9">
        <f t="shared" si="0"/>
        <v>616.66999999999996</v>
      </c>
      <c r="AA5" s="9">
        <f t="shared" si="0"/>
        <v>130.99</v>
      </c>
      <c r="AB5" s="10">
        <f>SUM(R5:AA5)</f>
        <v>132013.97</v>
      </c>
      <c r="AE5" s="9" t="s">
        <v>83</v>
      </c>
      <c r="AF5" s="9">
        <f>R14</f>
        <v>4280.51</v>
      </c>
      <c r="AG5" s="9">
        <f t="shared" ref="AG5:AO5" si="1">S14</f>
        <v>49876.23</v>
      </c>
      <c r="AH5" s="9">
        <f t="shared" si="1"/>
        <v>11160.6</v>
      </c>
      <c r="AI5" s="9">
        <f t="shared" si="1"/>
        <v>37229.910000000003</v>
      </c>
      <c r="AJ5" s="9">
        <f t="shared" si="1"/>
        <v>23806.48</v>
      </c>
      <c r="AK5" s="9">
        <f t="shared" si="1"/>
        <v>3361.09</v>
      </c>
      <c r="AL5" s="9">
        <f t="shared" si="1"/>
        <v>250.03</v>
      </c>
      <c r="AM5" s="9">
        <f t="shared" si="1"/>
        <v>1206.74</v>
      </c>
      <c r="AN5" s="9">
        <f t="shared" si="1"/>
        <v>616.65</v>
      </c>
      <c r="AO5" s="9">
        <f t="shared" si="1"/>
        <v>225.73</v>
      </c>
      <c r="AP5" s="10">
        <f>SUM(AF5:AO5)</f>
        <v>132013.97</v>
      </c>
      <c r="AS5" s="9" t="s">
        <v>72</v>
      </c>
      <c r="AT5" s="9">
        <f>C5</f>
        <v>3974.28</v>
      </c>
      <c r="AU5" s="9">
        <f t="shared" ref="AU5:BC5" si="2">D5</f>
        <v>50143.21</v>
      </c>
      <c r="AV5" s="9">
        <f t="shared" si="2"/>
        <v>11182.86</v>
      </c>
      <c r="AW5" s="9">
        <f t="shared" si="2"/>
        <v>37443.33</v>
      </c>
      <c r="AX5" s="9">
        <f t="shared" si="2"/>
        <v>24021.119999999999</v>
      </c>
      <c r="AY5" s="9">
        <f t="shared" si="2"/>
        <v>3167.38</v>
      </c>
      <c r="AZ5" s="9">
        <f t="shared" si="2"/>
        <v>250.27</v>
      </c>
      <c r="BA5" s="9">
        <f t="shared" si="2"/>
        <v>1134.51</v>
      </c>
      <c r="BB5" s="9">
        <f t="shared" si="2"/>
        <v>616.32000000000005</v>
      </c>
      <c r="BC5" s="9">
        <f t="shared" si="2"/>
        <v>80.69</v>
      </c>
      <c r="BD5" s="10">
        <f>SUM(AT5:BC5)</f>
        <v>132013.97</v>
      </c>
    </row>
    <row r="6" spans="1:56" ht="28.8" x14ac:dyDescent="0.3">
      <c r="B6" s="11" t="s">
        <v>73</v>
      </c>
      <c r="C6" s="12">
        <f t="shared" ref="C6:K6" si="3">C5-C12</f>
        <v>82.210000000000036</v>
      </c>
      <c r="D6" s="12">
        <f t="shared" si="3"/>
        <v>294.12999999999738</v>
      </c>
      <c r="E6" s="12">
        <f t="shared" si="3"/>
        <v>38.670000000000073</v>
      </c>
      <c r="F6" s="12">
        <f t="shared" si="3"/>
        <v>428.68000000000029</v>
      </c>
      <c r="G6" s="12">
        <f t="shared" si="3"/>
        <v>106.31999999999971</v>
      </c>
      <c r="H6" s="12">
        <f t="shared" si="3"/>
        <v>3.0300000000002001</v>
      </c>
      <c r="I6" s="12">
        <f t="shared" si="3"/>
        <v>3.8700000000000045</v>
      </c>
      <c r="J6" s="12">
        <f t="shared" si="3"/>
        <v>0.85999999999989996</v>
      </c>
      <c r="K6" s="12">
        <f t="shared" si="3"/>
        <v>0.76000000000010459</v>
      </c>
      <c r="L6" s="12"/>
      <c r="M6" s="12">
        <f>M5-M12</f>
        <v>1005.8699999999953</v>
      </c>
      <c r="Q6" s="11" t="s">
        <v>73</v>
      </c>
      <c r="R6" s="12">
        <f t="shared" ref="R6:Z6" si="4">R5-R12</f>
        <v>76.889999999999873</v>
      </c>
      <c r="S6" s="12">
        <f t="shared" si="4"/>
        <v>143.29000000000087</v>
      </c>
      <c r="T6" s="12">
        <f t="shared" si="4"/>
        <v>73.520000000000437</v>
      </c>
      <c r="U6" s="12">
        <f t="shared" si="4"/>
        <v>862.54000000000087</v>
      </c>
      <c r="V6" s="12">
        <f t="shared" si="4"/>
        <v>259.28999999999724</v>
      </c>
      <c r="W6" s="12">
        <f t="shared" si="4"/>
        <v>8.6700000000000728</v>
      </c>
      <c r="X6" s="12">
        <f t="shared" si="4"/>
        <v>2.8599999999999852</v>
      </c>
      <c r="Y6" s="12">
        <f t="shared" si="4"/>
        <v>2.1800000000000637</v>
      </c>
      <c r="Z6" s="12">
        <f t="shared" si="4"/>
        <v>0.82999999999992724</v>
      </c>
      <c r="AA6" s="12"/>
      <c r="AB6" s="12">
        <f>AB5-AB12</f>
        <v>1519.5300000000134</v>
      </c>
      <c r="AE6" s="11" t="s">
        <v>73</v>
      </c>
      <c r="AF6" s="12">
        <f t="shared" ref="AF6:AN6" si="5">AF5-AF12</f>
        <v>60.470000000000255</v>
      </c>
      <c r="AG6" s="12">
        <f t="shared" si="5"/>
        <v>49.880000000004657</v>
      </c>
      <c r="AH6" s="12">
        <f t="shared" si="5"/>
        <v>27.710000000000946</v>
      </c>
      <c r="AI6" s="12">
        <f t="shared" si="5"/>
        <v>399.57000000000698</v>
      </c>
      <c r="AJ6" s="12">
        <f t="shared" si="5"/>
        <v>191.56000000000131</v>
      </c>
      <c r="AK6" s="12">
        <f t="shared" si="5"/>
        <v>76.309999999999945</v>
      </c>
      <c r="AL6" s="12">
        <f t="shared" si="5"/>
        <v>15.159999999999997</v>
      </c>
      <c r="AM6" s="12">
        <f t="shared" si="5"/>
        <v>1.7200000000000273</v>
      </c>
      <c r="AN6" s="12">
        <f t="shared" si="5"/>
        <v>0</v>
      </c>
      <c r="AO6" s="12"/>
      <c r="AP6" s="12">
        <f>AP5-AP12</f>
        <v>986.0800000000163</v>
      </c>
      <c r="AS6" s="11" t="s">
        <v>73</v>
      </c>
      <c r="AT6" s="12">
        <f t="shared" ref="AT6:BB6" si="6">AT5-AT12</f>
        <v>147.71000000000004</v>
      </c>
      <c r="AU6" s="12">
        <f t="shared" si="6"/>
        <v>482.52999999999884</v>
      </c>
      <c r="AV6" s="12">
        <f t="shared" si="6"/>
        <v>99.340000000000146</v>
      </c>
      <c r="AW6" s="12">
        <f t="shared" si="6"/>
        <v>1580.5999999999985</v>
      </c>
      <c r="AX6" s="12">
        <f t="shared" si="6"/>
        <v>456.75</v>
      </c>
      <c r="AY6" s="12">
        <f t="shared" si="6"/>
        <v>24.940000000000055</v>
      </c>
      <c r="AZ6" s="12">
        <f t="shared" si="6"/>
        <v>20.400000000000006</v>
      </c>
      <c r="BA6" s="12">
        <f t="shared" si="6"/>
        <v>1.9900000000000091</v>
      </c>
      <c r="BB6" s="12">
        <f t="shared" si="6"/>
        <v>1.5900000000000318</v>
      </c>
      <c r="BC6" s="12"/>
      <c r="BD6" s="12">
        <f>BD5-BD12</f>
        <v>132013.97</v>
      </c>
    </row>
    <row r="7" spans="1:56" ht="28.8" x14ac:dyDescent="0.3">
      <c r="B7" s="11" t="s">
        <v>74</v>
      </c>
      <c r="C7" s="12">
        <f t="shared" ref="C7:K7" si="7">C14-C12</f>
        <v>254.24999999999955</v>
      </c>
      <c r="D7" s="12">
        <f t="shared" si="7"/>
        <v>118.37999999999738</v>
      </c>
      <c r="E7" s="12">
        <f t="shared" si="7"/>
        <v>55.829999999999927</v>
      </c>
      <c r="F7" s="12">
        <f t="shared" si="7"/>
        <v>348.23999999999796</v>
      </c>
      <c r="G7" s="12">
        <f t="shared" si="7"/>
        <v>80.299999999999272</v>
      </c>
      <c r="H7" s="12">
        <f t="shared" si="7"/>
        <v>21.160000000000309</v>
      </c>
      <c r="I7" s="12">
        <f t="shared" si="7"/>
        <v>4.5799999999999841</v>
      </c>
      <c r="J7" s="12">
        <f t="shared" si="7"/>
        <v>24.379999999999882</v>
      </c>
      <c r="K7" s="12">
        <f t="shared" si="7"/>
        <v>1.1100000000000136</v>
      </c>
      <c r="L7" s="12"/>
      <c r="M7" s="12">
        <f>M14-M12</f>
        <v>1005.8699999999953</v>
      </c>
      <c r="Q7" s="11" t="s">
        <v>74</v>
      </c>
      <c r="R7" s="12">
        <f t="shared" ref="R7:Z7" si="8">R14-R12</f>
        <v>211.08000000000038</v>
      </c>
      <c r="S7" s="12">
        <f t="shared" si="8"/>
        <v>52.060000000004948</v>
      </c>
      <c r="T7" s="12">
        <f t="shared" si="8"/>
        <v>34.100000000000364</v>
      </c>
      <c r="U7" s="12">
        <f t="shared" si="8"/>
        <v>729.56000000000495</v>
      </c>
      <c r="V7" s="12">
        <f t="shared" si="8"/>
        <v>70.669999999998254</v>
      </c>
      <c r="W7" s="12">
        <f t="shared" si="8"/>
        <v>184.25</v>
      </c>
      <c r="X7" s="12">
        <f t="shared" si="8"/>
        <v>1.9099999999999966</v>
      </c>
      <c r="Y7" s="12">
        <f t="shared" si="8"/>
        <v>50.8900000000001</v>
      </c>
      <c r="Z7" s="12">
        <f t="shared" si="8"/>
        <v>0.80999999999994543</v>
      </c>
      <c r="AA7" s="12"/>
      <c r="AB7" s="12">
        <f>AB14-AB12</f>
        <v>1519.5300000000134</v>
      </c>
      <c r="AE7" s="11" t="s">
        <v>74</v>
      </c>
      <c r="AF7" s="12">
        <f t="shared" ref="AF7:AN7" si="9">AF14-AF12</f>
        <v>127.52999999999975</v>
      </c>
      <c r="AG7" s="12">
        <f t="shared" si="9"/>
        <v>7.2900000000008731</v>
      </c>
      <c r="AH7" s="12">
        <f t="shared" si="9"/>
        <v>46.050000000001091</v>
      </c>
      <c r="AI7" s="12">
        <f t="shared" si="9"/>
        <v>412.85000000000582</v>
      </c>
      <c r="AJ7" s="12">
        <f t="shared" si="9"/>
        <v>117.35000000000218</v>
      </c>
      <c r="AK7" s="12">
        <f t="shared" si="9"/>
        <v>119.48000000000002</v>
      </c>
      <c r="AL7" s="12">
        <f t="shared" si="9"/>
        <v>1.8799999999999955</v>
      </c>
      <c r="AM7" s="12">
        <f t="shared" si="9"/>
        <v>31.380000000000109</v>
      </c>
      <c r="AN7" s="12">
        <f t="shared" si="9"/>
        <v>9.0000000000031832E-2</v>
      </c>
      <c r="AO7" s="12"/>
      <c r="AP7" s="12">
        <f>AP14-AP12</f>
        <v>986.07999999998719</v>
      </c>
      <c r="AS7" s="11" t="s">
        <v>74</v>
      </c>
      <c r="AT7" s="12">
        <f t="shared" ref="AT7:BB7" si="10">AT14-AT12</f>
        <v>520.99999999999955</v>
      </c>
      <c r="AU7" s="12">
        <f t="shared" si="10"/>
        <v>172.95999999999913</v>
      </c>
      <c r="AV7" s="12">
        <f t="shared" si="10"/>
        <v>95.420000000000073</v>
      </c>
      <c r="AW7" s="12">
        <f t="shared" si="10"/>
        <v>1380.4599999999991</v>
      </c>
      <c r="AX7" s="12">
        <f t="shared" si="10"/>
        <v>167.90000000000146</v>
      </c>
      <c r="AY7" s="12">
        <f t="shared" si="10"/>
        <v>261.82000000000016</v>
      </c>
      <c r="AZ7" s="12">
        <f t="shared" si="10"/>
        <v>6.8799999999999955</v>
      </c>
      <c r="BA7" s="12">
        <f t="shared" si="10"/>
        <v>103.88000000000011</v>
      </c>
      <c r="BB7" s="12">
        <f t="shared" si="10"/>
        <v>2.0099999999999909</v>
      </c>
      <c r="BC7" s="12"/>
      <c r="BD7" s="12">
        <f>BD14-BD12</f>
        <v>132013.96999999997</v>
      </c>
    </row>
    <row r="8" spans="1:56" ht="28.8" x14ac:dyDescent="0.3">
      <c r="B8" s="11" t="s">
        <v>75</v>
      </c>
      <c r="C8" s="13">
        <f t="shared" ref="C8:K8" si="11">C7-C6</f>
        <v>172.03999999999951</v>
      </c>
      <c r="D8" s="13">
        <f t="shared" si="11"/>
        <v>-175.75</v>
      </c>
      <c r="E8" s="13">
        <f t="shared" si="11"/>
        <v>17.159999999999854</v>
      </c>
      <c r="F8" s="13">
        <f t="shared" si="11"/>
        <v>-80.440000000002328</v>
      </c>
      <c r="G8" s="13">
        <f t="shared" si="11"/>
        <v>-26.020000000000437</v>
      </c>
      <c r="H8" s="13">
        <f t="shared" si="11"/>
        <v>18.130000000000109</v>
      </c>
      <c r="I8" s="13">
        <f t="shared" si="11"/>
        <v>0.70999999999997954</v>
      </c>
      <c r="J8" s="13">
        <f t="shared" si="11"/>
        <v>23.519999999999982</v>
      </c>
      <c r="K8" s="13">
        <f t="shared" si="11"/>
        <v>0.34999999999990905</v>
      </c>
      <c r="L8" s="13"/>
      <c r="M8" s="14"/>
      <c r="Q8" s="11" t="s">
        <v>75</v>
      </c>
      <c r="R8" s="13">
        <f t="shared" ref="R8:Z8" si="12">R7-R6</f>
        <v>134.19000000000051</v>
      </c>
      <c r="S8" s="13">
        <f t="shared" si="12"/>
        <v>-91.229999999995925</v>
      </c>
      <c r="T8" s="13">
        <f t="shared" si="12"/>
        <v>-39.420000000000073</v>
      </c>
      <c r="U8" s="13">
        <f t="shared" si="12"/>
        <v>-132.97999999999593</v>
      </c>
      <c r="V8" s="13">
        <f t="shared" si="12"/>
        <v>-188.61999999999898</v>
      </c>
      <c r="W8" s="13">
        <f t="shared" si="12"/>
        <v>175.57999999999993</v>
      </c>
      <c r="X8" s="13">
        <f t="shared" si="12"/>
        <v>-0.94999999999998863</v>
      </c>
      <c r="Y8" s="13">
        <f t="shared" si="12"/>
        <v>48.710000000000036</v>
      </c>
      <c r="Z8" s="13">
        <f t="shared" si="12"/>
        <v>-1.999999999998181E-2</v>
      </c>
      <c r="AA8" s="13"/>
      <c r="AB8" s="14"/>
      <c r="AE8" s="11" t="s">
        <v>75</v>
      </c>
      <c r="AF8" s="13">
        <f t="shared" ref="AF8:AN8" si="13">AF7-AF6</f>
        <v>67.059999999999491</v>
      </c>
      <c r="AG8" s="13">
        <f t="shared" si="13"/>
        <v>-42.590000000003783</v>
      </c>
      <c r="AH8" s="13">
        <f t="shared" si="13"/>
        <v>18.340000000000146</v>
      </c>
      <c r="AI8" s="13">
        <f t="shared" si="13"/>
        <v>13.279999999998836</v>
      </c>
      <c r="AJ8" s="13">
        <f t="shared" si="13"/>
        <v>-74.209999999999127</v>
      </c>
      <c r="AK8" s="13">
        <f t="shared" si="13"/>
        <v>43.170000000000073</v>
      </c>
      <c r="AL8" s="13">
        <f t="shared" si="13"/>
        <v>-13.280000000000001</v>
      </c>
      <c r="AM8" s="13">
        <f t="shared" si="13"/>
        <v>29.660000000000082</v>
      </c>
      <c r="AN8" s="13">
        <f t="shared" si="13"/>
        <v>9.0000000000031832E-2</v>
      </c>
      <c r="AO8" s="13"/>
      <c r="AP8" s="14"/>
      <c r="AS8" s="11" t="s">
        <v>75</v>
      </c>
      <c r="AT8" s="13">
        <f t="shared" ref="AT8:BB8" si="14">AT7-AT6</f>
        <v>373.28999999999951</v>
      </c>
      <c r="AU8" s="13">
        <f t="shared" si="14"/>
        <v>-309.56999999999971</v>
      </c>
      <c r="AV8" s="13">
        <f t="shared" si="14"/>
        <v>-3.9200000000000728</v>
      </c>
      <c r="AW8" s="13">
        <f t="shared" si="14"/>
        <v>-200.13999999999942</v>
      </c>
      <c r="AX8" s="13">
        <f t="shared" si="14"/>
        <v>-288.84999999999854</v>
      </c>
      <c r="AY8" s="13">
        <f t="shared" si="14"/>
        <v>236.88000000000011</v>
      </c>
      <c r="AZ8" s="13">
        <f t="shared" si="14"/>
        <v>-13.52000000000001</v>
      </c>
      <c r="BA8" s="13">
        <f t="shared" si="14"/>
        <v>101.8900000000001</v>
      </c>
      <c r="BB8" s="13">
        <f t="shared" si="14"/>
        <v>0.41999999999995907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4.3288344052255878</v>
      </c>
      <c r="D9" s="16">
        <f t="shared" si="15"/>
        <v>-0.35049610904447481</v>
      </c>
      <c r="E9" s="16">
        <f t="shared" si="15"/>
        <v>0.1534491176675721</v>
      </c>
      <c r="F9" s="16">
        <f t="shared" si="15"/>
        <v>-0.21483131975708977</v>
      </c>
      <c r="G9" s="16">
        <f t="shared" si="15"/>
        <v>-0.10832134388405054</v>
      </c>
      <c r="H9" s="16">
        <f t="shared" si="15"/>
        <v>0.57239737574904526</v>
      </c>
      <c r="I9" s="16">
        <f t="shared" si="15"/>
        <v>0.28369361090021955</v>
      </c>
      <c r="J9" s="16">
        <f t="shared" si="15"/>
        <v>2.0731417087553199</v>
      </c>
      <c r="K9" s="16">
        <f t="shared" si="15"/>
        <v>5.6788681204554298E-2</v>
      </c>
      <c r="L9" s="16"/>
      <c r="M9" s="17"/>
      <c r="Q9" s="15" t="s">
        <v>76</v>
      </c>
      <c r="R9" s="16">
        <f t="shared" ref="R9:Z9" si="16">R8/R5*100</f>
        <v>3.2363638117656266</v>
      </c>
      <c r="S9" s="16">
        <f t="shared" si="16"/>
        <v>-0.1825788222975431</v>
      </c>
      <c r="T9" s="16">
        <f t="shared" si="16"/>
        <v>-0.35196365720775563</v>
      </c>
      <c r="U9" s="16">
        <f t="shared" si="16"/>
        <v>-0.35591465221238489</v>
      </c>
      <c r="V9" s="16">
        <f t="shared" si="16"/>
        <v>-0.78607715741963557</v>
      </c>
      <c r="W9" s="16">
        <f t="shared" si="16"/>
        <v>5.511833270025833</v>
      </c>
      <c r="X9" s="16">
        <f t="shared" si="16"/>
        <v>-0.37851621643158362</v>
      </c>
      <c r="Y9" s="16">
        <f t="shared" si="16"/>
        <v>4.2062813571323741</v>
      </c>
      <c r="Z9" s="16">
        <f t="shared" si="16"/>
        <v>-3.2432257122904976E-3</v>
      </c>
      <c r="AA9" s="16"/>
      <c r="AB9" s="17"/>
      <c r="AE9" s="15" t="s">
        <v>76</v>
      </c>
      <c r="AF9" s="16">
        <f t="shared" ref="AF9:AN9" si="17">AF8/AF5*100</f>
        <v>1.5666357513473741</v>
      </c>
      <c r="AG9" s="16">
        <f t="shared" si="17"/>
        <v>-8.5391377816654915E-2</v>
      </c>
      <c r="AH9" s="16">
        <f t="shared" si="17"/>
        <v>0.16432808271956834</v>
      </c>
      <c r="AI9" s="16">
        <f t="shared" si="17"/>
        <v>3.5670244703784763E-2</v>
      </c>
      <c r="AJ9" s="16">
        <f t="shared" si="17"/>
        <v>-0.31172185052136703</v>
      </c>
      <c r="AK9" s="16">
        <f t="shared" si="17"/>
        <v>1.2844047615505705</v>
      </c>
      <c r="AL9" s="16">
        <f t="shared" si="17"/>
        <v>-5.3113626364836222</v>
      </c>
      <c r="AM9" s="16">
        <f t="shared" si="17"/>
        <v>2.4578616769146695</v>
      </c>
      <c r="AN9" s="16">
        <f t="shared" si="17"/>
        <v>1.4594989053763371E-2</v>
      </c>
      <c r="AO9" s="16"/>
      <c r="AP9" s="17"/>
      <c r="AS9" s="15" t="s">
        <v>76</v>
      </c>
      <c r="AT9" s="16">
        <f t="shared" ref="AT9:BB9" si="18">AT8/AT5*100</f>
        <v>9.3926447054560693</v>
      </c>
      <c r="AU9" s="16">
        <f t="shared" si="18"/>
        <v>-0.61737172390838102</v>
      </c>
      <c r="AV9" s="16">
        <f t="shared" si="18"/>
        <v>-3.5053644595390378E-2</v>
      </c>
      <c r="AW9" s="16">
        <f t="shared" si="18"/>
        <v>-0.53451442486552181</v>
      </c>
      <c r="AX9" s="16">
        <f t="shared" si="18"/>
        <v>-1.2024834812032017</v>
      </c>
      <c r="AY9" s="16">
        <f t="shared" si="18"/>
        <v>7.4787363688600701</v>
      </c>
      <c r="AZ9" s="16">
        <f t="shared" si="18"/>
        <v>-5.4021656610860305</v>
      </c>
      <c r="BA9" s="16">
        <f t="shared" si="18"/>
        <v>8.9809697578690457</v>
      </c>
      <c r="BB9" s="16">
        <f t="shared" si="18"/>
        <v>6.8146417445476212E-2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336.45999999999958</v>
      </c>
      <c r="D10" s="18">
        <f t="shared" si="19"/>
        <v>412.50999999999476</v>
      </c>
      <c r="E10" s="18">
        <f t="shared" si="19"/>
        <v>94.5</v>
      </c>
      <c r="F10" s="18">
        <f t="shared" si="19"/>
        <v>776.91999999999825</v>
      </c>
      <c r="G10" s="18">
        <f t="shared" si="19"/>
        <v>186.61999999999898</v>
      </c>
      <c r="H10" s="18">
        <f t="shared" si="19"/>
        <v>24.190000000000509</v>
      </c>
      <c r="I10" s="18">
        <f t="shared" si="19"/>
        <v>8.4499999999999886</v>
      </c>
      <c r="J10" s="18">
        <f t="shared" si="19"/>
        <v>25.239999999999782</v>
      </c>
      <c r="K10" s="18">
        <f t="shared" si="19"/>
        <v>1.8700000000001182</v>
      </c>
      <c r="L10" s="18"/>
      <c r="M10" s="18">
        <f>M6+M7</f>
        <v>2011.7399999999907</v>
      </c>
      <c r="Q10" s="11" t="s">
        <v>77</v>
      </c>
      <c r="R10" s="18">
        <f t="shared" ref="R10:Z10" si="20">R6+R7</f>
        <v>287.97000000000025</v>
      </c>
      <c r="S10" s="18">
        <f t="shared" si="20"/>
        <v>195.35000000000582</v>
      </c>
      <c r="T10" s="18">
        <f t="shared" si="20"/>
        <v>107.6200000000008</v>
      </c>
      <c r="U10" s="18">
        <f t="shared" si="20"/>
        <v>1592.1000000000058</v>
      </c>
      <c r="V10" s="18">
        <f t="shared" si="20"/>
        <v>329.95999999999549</v>
      </c>
      <c r="W10" s="18">
        <f t="shared" si="20"/>
        <v>192.92000000000007</v>
      </c>
      <c r="X10" s="18">
        <f t="shared" si="20"/>
        <v>4.7699999999999818</v>
      </c>
      <c r="Y10" s="18">
        <f t="shared" si="20"/>
        <v>53.070000000000164</v>
      </c>
      <c r="Z10" s="18">
        <f t="shared" si="20"/>
        <v>1.6399999999998727</v>
      </c>
      <c r="AA10" s="18"/>
      <c r="AB10" s="18">
        <f>AB6+AB7</f>
        <v>3039.0600000000268</v>
      </c>
      <c r="AE10" s="11" t="s">
        <v>77</v>
      </c>
      <c r="AF10" s="18">
        <f t="shared" ref="AF10:AN10" si="21">AF6+AF7</f>
        <v>188</v>
      </c>
      <c r="AG10" s="18">
        <f t="shared" si="21"/>
        <v>57.17000000000553</v>
      </c>
      <c r="AH10" s="18">
        <f t="shared" si="21"/>
        <v>73.760000000002037</v>
      </c>
      <c r="AI10" s="18">
        <f t="shared" si="21"/>
        <v>812.42000000001281</v>
      </c>
      <c r="AJ10" s="18">
        <f t="shared" si="21"/>
        <v>308.91000000000349</v>
      </c>
      <c r="AK10" s="18">
        <f t="shared" si="21"/>
        <v>195.78999999999996</v>
      </c>
      <c r="AL10" s="18">
        <f t="shared" si="21"/>
        <v>17.039999999999992</v>
      </c>
      <c r="AM10" s="18">
        <f t="shared" si="21"/>
        <v>33.100000000000136</v>
      </c>
      <c r="AN10" s="18">
        <f t="shared" si="21"/>
        <v>9.0000000000031832E-2</v>
      </c>
      <c r="AO10" s="18"/>
      <c r="AP10" s="18">
        <f>AP6+AP7</f>
        <v>1972.1600000000035</v>
      </c>
      <c r="AS10" s="11" t="s">
        <v>77</v>
      </c>
      <c r="AT10" s="18">
        <f t="shared" ref="AT10:BB10" si="22">AT6+AT7</f>
        <v>668.70999999999958</v>
      </c>
      <c r="AU10" s="18">
        <f t="shared" si="22"/>
        <v>655.48999999999796</v>
      </c>
      <c r="AV10" s="18">
        <f t="shared" si="22"/>
        <v>194.76000000000022</v>
      </c>
      <c r="AW10" s="18">
        <f t="shared" si="22"/>
        <v>2961.0599999999977</v>
      </c>
      <c r="AX10" s="18">
        <f t="shared" si="22"/>
        <v>624.65000000000146</v>
      </c>
      <c r="AY10" s="18">
        <f t="shared" si="22"/>
        <v>286.76000000000022</v>
      </c>
      <c r="AZ10" s="18">
        <f t="shared" si="22"/>
        <v>27.28</v>
      </c>
      <c r="BA10" s="18">
        <f t="shared" si="22"/>
        <v>105.87000000000012</v>
      </c>
      <c r="BB10" s="18">
        <f t="shared" si="22"/>
        <v>3.6000000000000227</v>
      </c>
      <c r="BC10" s="18"/>
      <c r="BD10" s="18">
        <f>BD6+BD7</f>
        <v>264027.93999999994</v>
      </c>
    </row>
    <row r="11" spans="1:56" ht="28.8" x14ac:dyDescent="0.3">
      <c r="B11" s="11" t="s">
        <v>78</v>
      </c>
      <c r="C11" s="19">
        <f t="shared" ref="C11:K11" si="23">C10/C5*100</f>
        <v>8.4659359682760034</v>
      </c>
      <c r="D11" s="19">
        <f t="shared" si="23"/>
        <v>0.82266372655439235</v>
      </c>
      <c r="E11" s="19">
        <f t="shared" si="23"/>
        <v>0.84504321792457393</v>
      </c>
      <c r="F11" s="19">
        <f t="shared" si="23"/>
        <v>2.0749222892301464</v>
      </c>
      <c r="G11" s="19">
        <f t="shared" si="23"/>
        <v>0.7768996616310937</v>
      </c>
      <c r="H11" s="19">
        <f t="shared" si="23"/>
        <v>0.76372269825535644</v>
      </c>
      <c r="I11" s="19">
        <f t="shared" si="23"/>
        <v>3.3763535381787619</v>
      </c>
      <c r="J11" s="19">
        <f t="shared" si="23"/>
        <v>2.224749010586049</v>
      </c>
      <c r="K11" s="19">
        <f t="shared" si="23"/>
        <v>0.30341381100728809</v>
      </c>
      <c r="L11" s="19"/>
      <c r="M11" s="19">
        <f>M10/M5*100</f>
        <v>1.5238841768034024</v>
      </c>
      <c r="Q11" s="11" t="s">
        <v>78</v>
      </c>
      <c r="R11" s="19">
        <f t="shared" ref="R11:Z11" si="24">R10/R5*100</f>
        <v>6.9451947751259011</v>
      </c>
      <c r="S11" s="19">
        <f t="shared" si="24"/>
        <v>0.39095443314510248</v>
      </c>
      <c r="T11" s="19">
        <f t="shared" si="24"/>
        <v>0.96089114126582631</v>
      </c>
      <c r="U11" s="19">
        <f t="shared" si="24"/>
        <v>4.2611800104328275</v>
      </c>
      <c r="V11" s="19">
        <f t="shared" si="24"/>
        <v>1.3751140857924973</v>
      </c>
      <c r="W11" s="19">
        <f t="shared" si="24"/>
        <v>6.0561731088585518</v>
      </c>
      <c r="X11" s="19">
        <f t="shared" si="24"/>
        <v>1.9005498446091249</v>
      </c>
      <c r="Y11" s="19">
        <f t="shared" si="24"/>
        <v>4.5827828294603909</v>
      </c>
      <c r="Z11" s="19">
        <f t="shared" si="24"/>
        <v>0.26594450840804207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4.3920000186893615</v>
      </c>
      <c r="AG11" s="19">
        <f t="shared" si="25"/>
        <v>0.11462373960502935</v>
      </c>
      <c r="AH11" s="19">
        <f t="shared" si="25"/>
        <v>0.6608963675788222</v>
      </c>
      <c r="AI11" s="19">
        <f t="shared" si="25"/>
        <v>2.1821701959526969</v>
      </c>
      <c r="AJ11" s="19">
        <f t="shared" si="25"/>
        <v>1.2975878836350585</v>
      </c>
      <c r="AK11" s="19">
        <f t="shared" si="25"/>
        <v>5.8251936127863262</v>
      </c>
      <c r="AL11" s="19">
        <f t="shared" si="25"/>
        <v>6.8151821781386204</v>
      </c>
      <c r="AM11" s="19">
        <f t="shared" si="25"/>
        <v>2.742927225417251</v>
      </c>
      <c r="AN11" s="19">
        <f t="shared" si="25"/>
        <v>1.4594989053763371E-2</v>
      </c>
      <c r="AO11" s="19"/>
      <c r="AP11" s="19">
        <f>AP10/AP5*100</f>
        <v>1.4939025013792127</v>
      </c>
      <c r="AS11" s="11" t="s">
        <v>78</v>
      </c>
      <c r="AT11" s="19">
        <f t="shared" ref="AT11:BA11" si="26">AT10/AT5*100</f>
        <v>16.82594079933974</v>
      </c>
      <c r="AU11" s="19">
        <f t="shared" si="26"/>
        <v>1.3072358151781627</v>
      </c>
      <c r="AV11" s="19">
        <f t="shared" si="26"/>
        <v>1.7415938319893143</v>
      </c>
      <c r="AW11" s="19">
        <f t="shared" si="26"/>
        <v>7.908110736945666</v>
      </c>
      <c r="AX11" s="19">
        <f t="shared" si="26"/>
        <v>2.6004199637652259</v>
      </c>
      <c r="AY11" s="19">
        <f t="shared" si="26"/>
        <v>9.0535395184663727</v>
      </c>
      <c r="AZ11" s="19">
        <f t="shared" si="26"/>
        <v>10.900227754025654</v>
      </c>
      <c r="BA11" s="19">
        <f t="shared" si="26"/>
        <v>9.3317820028029832</v>
      </c>
      <c r="BB11" s="19">
        <f ca="1">BB11/BB5*100</f>
        <v>0</v>
      </c>
      <c r="BC11" s="19"/>
      <c r="BD11" s="19">
        <f>BD10/BD5*100</f>
        <v>199.99999999999994</v>
      </c>
    </row>
    <row r="12" spans="1:56" x14ac:dyDescent="0.3">
      <c r="B12" s="11" t="s">
        <v>79</v>
      </c>
      <c r="C12" s="12">
        <f>'00-06'!B15</f>
        <v>3892.07</v>
      </c>
      <c r="D12" s="12">
        <f>'00-06'!C15</f>
        <v>49849.08</v>
      </c>
      <c r="E12" s="12">
        <f>'00-06'!D15</f>
        <v>11144.19</v>
      </c>
      <c r="F12" s="12">
        <f>'00-06'!E15</f>
        <v>37014.65</v>
      </c>
      <c r="G12" s="12">
        <f>'00-06'!F15</f>
        <v>23914.799999999999</v>
      </c>
      <c r="H12" s="12">
        <f>'00-06'!G15</f>
        <v>3164.35</v>
      </c>
      <c r="I12" s="12">
        <f>'00-06'!H15</f>
        <v>246.4</v>
      </c>
      <c r="J12" s="12">
        <f>'00-06'!I15</f>
        <v>1133.6500000000001</v>
      </c>
      <c r="K12" s="12">
        <f>'00-06'!J15</f>
        <v>615.55999999999995</v>
      </c>
      <c r="L12" s="12">
        <f>'00-06'!K15</f>
        <v>33.35</v>
      </c>
      <c r="M12" s="20">
        <f>SUM(C12:L12)</f>
        <v>131008.1</v>
      </c>
      <c r="Q12" s="11" t="s">
        <v>79</v>
      </c>
      <c r="R12" s="12">
        <f>'06-12'!B15</f>
        <v>4069.43</v>
      </c>
      <c r="S12" s="12">
        <f>'06-12'!C15</f>
        <v>49824.17</v>
      </c>
      <c r="T12" s="12">
        <f>'06-12'!D15</f>
        <v>11126.5</v>
      </c>
      <c r="U12" s="12">
        <f>'06-12'!E15</f>
        <v>36500.35</v>
      </c>
      <c r="V12" s="12">
        <f>'06-12'!F15</f>
        <v>23735.81</v>
      </c>
      <c r="W12" s="12">
        <f>'06-12'!G15</f>
        <v>3176.84</v>
      </c>
      <c r="X12" s="12">
        <f>'06-12'!H15</f>
        <v>248.12</v>
      </c>
      <c r="Y12" s="12">
        <f>'06-12'!I15</f>
        <v>1155.8499999999999</v>
      </c>
      <c r="Z12" s="12">
        <f>'06-12'!J15</f>
        <v>615.84</v>
      </c>
      <c r="AA12" s="12">
        <f>'06-12'!K15</f>
        <v>41.53</v>
      </c>
      <c r="AB12" s="20">
        <f>SUM(R12:AA12)</f>
        <v>130494.43999999999</v>
      </c>
      <c r="AE12" s="11" t="s">
        <v>79</v>
      </c>
      <c r="AF12" s="12">
        <f>'12-18'!B15</f>
        <v>4220.04</v>
      </c>
      <c r="AG12" s="12">
        <f>'12-18'!C15</f>
        <v>49826.35</v>
      </c>
      <c r="AH12" s="12">
        <f>'12-18'!D15</f>
        <v>11132.89</v>
      </c>
      <c r="AI12" s="12">
        <f>'12-18'!E15</f>
        <v>36830.339999999997</v>
      </c>
      <c r="AJ12" s="12">
        <f>'12-18'!F15</f>
        <v>23614.92</v>
      </c>
      <c r="AK12" s="12">
        <f>'12-18'!G15</f>
        <v>3284.78</v>
      </c>
      <c r="AL12" s="12">
        <f>'12-18'!H15</f>
        <v>234.87</v>
      </c>
      <c r="AM12" s="12">
        <f>'12-18'!I15</f>
        <v>1205.02</v>
      </c>
      <c r="AN12" s="12">
        <f>'12-18'!J15</f>
        <v>616.65</v>
      </c>
      <c r="AO12" s="12">
        <f>'12-18'!K15</f>
        <v>62.03</v>
      </c>
      <c r="AP12" s="20">
        <f>SUM(AF12:AO12)</f>
        <v>131027.88999999998</v>
      </c>
      <c r="AS12" s="11" t="s">
        <v>79</v>
      </c>
      <c r="AT12" s="12">
        <f>'00-18'!B15</f>
        <v>3826.57</v>
      </c>
      <c r="AU12" s="12">
        <f>'00-18'!C15</f>
        <v>49660.68</v>
      </c>
      <c r="AV12" s="12">
        <f>'00-18'!D15</f>
        <v>11083.52</v>
      </c>
      <c r="AW12" s="12">
        <f>'00-18'!E15</f>
        <v>35862.730000000003</v>
      </c>
      <c r="AX12" s="12">
        <f>'00-18'!F15</f>
        <v>23564.37</v>
      </c>
      <c r="AY12" s="12">
        <f>'00-18'!G15</f>
        <v>3142.44</v>
      </c>
      <c r="AZ12" s="12">
        <f>'00-18'!H15</f>
        <v>229.87</v>
      </c>
      <c r="BA12" s="12">
        <f>'00-18'!I15</f>
        <v>1132.52</v>
      </c>
      <c r="BB12" s="12">
        <f>'00-18'!J15</f>
        <v>614.73</v>
      </c>
      <c r="BC12" s="12">
        <f>'00-18'!K15</f>
        <v>9.32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97.931449218474796</v>
      </c>
      <c r="D13" s="19">
        <f t="shared" si="27"/>
        <v>99.41342008220056</v>
      </c>
      <c r="E13" s="19">
        <f t="shared" si="27"/>
        <v>99.65420294987149</v>
      </c>
      <c r="F13" s="19">
        <f t="shared" si="27"/>
        <v>98.85512319550638</v>
      </c>
      <c r="G13" s="19">
        <f t="shared" si="27"/>
        <v>99.557389497242426</v>
      </c>
      <c r="H13" s="19">
        <f t="shared" si="27"/>
        <v>99.904337338746842</v>
      </c>
      <c r="I13" s="19">
        <f t="shared" si="27"/>
        <v>98.453670036360734</v>
      </c>
      <c r="J13" s="19">
        <f t="shared" si="27"/>
        <v>99.924196349084639</v>
      </c>
      <c r="K13" s="19">
        <f t="shared" si="27"/>
        <v>99.876687435098631</v>
      </c>
      <c r="L13" s="19"/>
      <c r="M13" s="19">
        <f>M12/M5*100</f>
        <v>99.238057911598304</v>
      </c>
      <c r="Q13" s="11" t="s">
        <v>80</v>
      </c>
      <c r="R13" s="19">
        <f t="shared" ref="R13:Z13" si="28">R12/R5*100</f>
        <v>98.145584518319865</v>
      </c>
      <c r="S13" s="19">
        <f t="shared" si="28"/>
        <v>99.71323337227868</v>
      </c>
      <c r="T13" s="19">
        <f t="shared" si="28"/>
        <v>99.34357260076321</v>
      </c>
      <c r="U13" s="19">
        <f t="shared" si="28"/>
        <v>97.691452668677385</v>
      </c>
      <c r="V13" s="19">
        <f t="shared" si="28"/>
        <v>98.919404378393935</v>
      </c>
      <c r="W13" s="19">
        <f t="shared" si="28"/>
        <v>99.727830080583644</v>
      </c>
      <c r="X13" s="19">
        <f t="shared" si="28"/>
        <v>98.860466969479646</v>
      </c>
      <c r="Y13" s="19">
        <f t="shared" si="28"/>
        <v>99.811749263835992</v>
      </c>
      <c r="Z13" s="19">
        <f t="shared" si="28"/>
        <v>99.865406132939839</v>
      </c>
      <c r="AA13" s="19"/>
      <c r="AB13" s="19">
        <f>AB12/AB5*100</f>
        <v>98.848962727202277</v>
      </c>
      <c r="AE13" s="11" t="s">
        <v>80</v>
      </c>
      <c r="AF13" s="19">
        <f t="shared" ref="AF13:AN13" si="29">AF12/AF5*100</f>
        <v>98.587317866329002</v>
      </c>
      <c r="AG13" s="19">
        <f t="shared" si="29"/>
        <v>99.899992441289157</v>
      </c>
      <c r="AH13" s="19">
        <f t="shared" si="29"/>
        <v>99.751715857570375</v>
      </c>
      <c r="AI13" s="19">
        <f t="shared" si="29"/>
        <v>98.926750024375536</v>
      </c>
      <c r="AJ13" s="19">
        <f t="shared" si="29"/>
        <v>99.195345132921787</v>
      </c>
      <c r="AK13" s="19">
        <f t="shared" si="29"/>
        <v>97.72960557438212</v>
      </c>
      <c r="AL13" s="19">
        <f t="shared" si="29"/>
        <v>93.936727592688868</v>
      </c>
      <c r="AM13" s="19">
        <f t="shared" si="29"/>
        <v>99.857467225748707</v>
      </c>
      <c r="AN13" s="19">
        <f t="shared" si="29"/>
        <v>100</v>
      </c>
      <c r="AO13" s="19"/>
      <c r="AP13" s="19">
        <f>AP12/AP5*100</f>
        <v>99.253048749310381</v>
      </c>
      <c r="AS13" s="11" t="s">
        <v>80</v>
      </c>
      <c r="AT13" s="19">
        <f t="shared" ref="AT13:BB13" si="30">AT12/AT5*100</f>
        <v>96.283351953058158</v>
      </c>
      <c r="AU13" s="19">
        <f t="shared" si="30"/>
        <v>99.037696230456731</v>
      </c>
      <c r="AV13" s="19">
        <f t="shared" si="30"/>
        <v>99.111676261707643</v>
      </c>
      <c r="AW13" s="19">
        <f t="shared" si="30"/>
        <v>95.77868741909441</v>
      </c>
      <c r="AX13" s="19">
        <f t="shared" si="30"/>
        <v>98.098548277515789</v>
      </c>
      <c r="AY13" s="19">
        <f t="shared" si="30"/>
        <v>99.212598425196859</v>
      </c>
      <c r="AZ13" s="19">
        <f t="shared" si="30"/>
        <v>91.84880329244416</v>
      </c>
      <c r="BA13" s="19">
        <f t="shared" si="30"/>
        <v>99.824593877533033</v>
      </c>
      <c r="BB13" s="19">
        <f t="shared" si="30"/>
        <v>99.742017133956381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'06'!B15</f>
        <v>4146.32</v>
      </c>
      <c r="D14" s="9">
        <f>'06'!C15</f>
        <v>49967.46</v>
      </c>
      <c r="E14" s="9">
        <f>'06'!D15</f>
        <v>11200.02</v>
      </c>
      <c r="F14" s="9">
        <f>'06'!E15</f>
        <v>37362.89</v>
      </c>
      <c r="G14" s="9">
        <f>'06'!F15</f>
        <v>23995.1</v>
      </c>
      <c r="H14" s="9">
        <f>'06'!G15</f>
        <v>3185.51</v>
      </c>
      <c r="I14" s="9">
        <f>'06'!H15</f>
        <v>250.98</v>
      </c>
      <c r="J14" s="9">
        <f>'06'!I15</f>
        <v>1158.03</v>
      </c>
      <c r="K14" s="9">
        <f>'06'!J15</f>
        <v>616.66999999999996</v>
      </c>
      <c r="L14" s="9">
        <f>'06'!K15</f>
        <v>130.99</v>
      </c>
      <c r="M14" s="9">
        <f>SUM(C14:L14)</f>
        <v>132013.97</v>
      </c>
      <c r="Q14" s="9" t="s">
        <v>83</v>
      </c>
      <c r="R14" s="9">
        <f>'12'!B15</f>
        <v>4280.51</v>
      </c>
      <c r="S14" s="9">
        <f>'12'!C15</f>
        <v>49876.23</v>
      </c>
      <c r="T14" s="9">
        <f>'12'!D15</f>
        <v>11160.6</v>
      </c>
      <c r="U14" s="9">
        <f>'12'!E15</f>
        <v>37229.910000000003</v>
      </c>
      <c r="V14" s="9">
        <f>'12'!F15</f>
        <v>23806.48</v>
      </c>
      <c r="W14" s="9">
        <f>'12'!G15</f>
        <v>3361.09</v>
      </c>
      <c r="X14" s="9">
        <f>'12'!H15</f>
        <v>250.03</v>
      </c>
      <c r="Y14" s="9">
        <f>'12'!I15</f>
        <v>1206.74</v>
      </c>
      <c r="Z14" s="9">
        <f>'12'!J15</f>
        <v>616.65</v>
      </c>
      <c r="AA14" s="9">
        <f>'12'!K15</f>
        <v>225.73</v>
      </c>
      <c r="AB14" s="10">
        <f>SUM(R14:AA14)</f>
        <v>132013.97</v>
      </c>
      <c r="AE14" s="9" t="s">
        <v>81</v>
      </c>
      <c r="AF14" s="9">
        <f>SUM('18'!B15)</f>
        <v>4347.57</v>
      </c>
      <c r="AG14" s="9">
        <f>SUM('18'!C15)</f>
        <v>49833.64</v>
      </c>
      <c r="AH14" s="9">
        <f>SUM('18'!D15)</f>
        <v>11178.94</v>
      </c>
      <c r="AI14" s="9">
        <f>SUM('18'!E15)</f>
        <v>37243.19</v>
      </c>
      <c r="AJ14" s="9">
        <f>SUM('18'!F15)</f>
        <v>23732.27</v>
      </c>
      <c r="AK14" s="9">
        <f>SUM('18'!G15)</f>
        <v>3404.26</v>
      </c>
      <c r="AL14" s="9">
        <f>SUM('18'!H15)</f>
        <v>236.75</v>
      </c>
      <c r="AM14" s="9">
        <f>SUM('18'!I15)</f>
        <v>1236.4000000000001</v>
      </c>
      <c r="AN14" s="9">
        <f>SUM('18'!J15)</f>
        <v>616.74</v>
      </c>
      <c r="AO14" s="9">
        <f>SUM('18'!K15)</f>
        <v>184.21</v>
      </c>
      <c r="AP14" s="10">
        <f>SUM(AF14:AO14)</f>
        <v>132013.96999999997</v>
      </c>
      <c r="AS14" s="9" t="s">
        <v>81</v>
      </c>
      <c r="AT14" s="9">
        <f>AF14</f>
        <v>4347.57</v>
      </c>
      <c r="AU14" s="9">
        <f t="shared" ref="AU14:BC14" si="31">AG14</f>
        <v>49833.64</v>
      </c>
      <c r="AV14" s="9">
        <f t="shared" si="31"/>
        <v>11178.94</v>
      </c>
      <c r="AW14" s="9">
        <f t="shared" si="31"/>
        <v>37243.19</v>
      </c>
      <c r="AX14" s="9">
        <f t="shared" si="31"/>
        <v>23732.27</v>
      </c>
      <c r="AY14" s="9">
        <f t="shared" si="31"/>
        <v>3404.26</v>
      </c>
      <c r="AZ14" s="9">
        <f t="shared" si="31"/>
        <v>236.75</v>
      </c>
      <c r="BA14" s="9">
        <f t="shared" si="31"/>
        <v>1236.4000000000001</v>
      </c>
      <c r="BB14" s="9">
        <f t="shared" si="31"/>
        <v>616.74</v>
      </c>
      <c r="BC14" s="9">
        <f t="shared" si="31"/>
        <v>184.21</v>
      </c>
      <c r="BD14" s="10">
        <f>SUM(AT14:BC14)</f>
        <v>132013.96999999997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4FEF0-F02A-4ABE-B71E-BEEACA2933F3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44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00'!B36</f>
        <v>11343.32</v>
      </c>
      <c r="D5" s="9">
        <f>'tieri 00'!C36</f>
        <v>231341.79</v>
      </c>
      <c r="E5" s="9">
        <f>'tieri 00'!D36</f>
        <v>46204.46</v>
      </c>
      <c r="F5" s="9">
        <f>'tieri 00'!E36</f>
        <v>133900.07</v>
      </c>
      <c r="G5" s="9">
        <f>'tieri 00'!F36</f>
        <v>67421.009999999995</v>
      </c>
      <c r="H5" s="9">
        <f>'tieri 00'!G36</f>
        <v>10642.54</v>
      </c>
      <c r="I5" s="9">
        <f>'tieri 00'!H36</f>
        <v>179.06</v>
      </c>
      <c r="J5" s="9">
        <f>'tieri 00'!I36</f>
        <v>2911.99</v>
      </c>
      <c r="K5" s="9">
        <f>'tieri 00'!J36</f>
        <v>1243.99</v>
      </c>
      <c r="L5" s="9">
        <f>'tieri 00'!K36</f>
        <v>1034.22</v>
      </c>
      <c r="M5" s="9">
        <f>SUM(C5:L5)</f>
        <v>506222.44999999995</v>
      </c>
      <c r="Q5" s="9" t="s">
        <v>82</v>
      </c>
      <c r="R5" s="9">
        <f>C14</f>
        <v>12627.56</v>
      </c>
      <c r="S5" s="9">
        <f t="shared" ref="S5:AA5" si="0">D14</f>
        <v>230890.94</v>
      </c>
      <c r="T5" s="9">
        <f t="shared" si="0"/>
        <v>46110.79</v>
      </c>
      <c r="U5" s="9">
        <f t="shared" si="0"/>
        <v>133849.38</v>
      </c>
      <c r="V5" s="9">
        <f t="shared" si="0"/>
        <v>66990</v>
      </c>
      <c r="W5" s="9">
        <f t="shared" si="0"/>
        <v>10554.24</v>
      </c>
      <c r="X5" s="9">
        <f t="shared" si="0"/>
        <v>177.76</v>
      </c>
      <c r="Y5" s="9">
        <f t="shared" si="0"/>
        <v>2966.84</v>
      </c>
      <c r="Z5" s="9">
        <f t="shared" si="0"/>
        <v>1243.01</v>
      </c>
      <c r="AA5" s="9">
        <f t="shared" si="0"/>
        <v>811.93</v>
      </c>
      <c r="AB5" s="10">
        <f>SUM(R5:AA5)</f>
        <v>506222.45</v>
      </c>
      <c r="AE5" s="9" t="s">
        <v>83</v>
      </c>
      <c r="AF5" s="9">
        <f>R14</f>
        <v>13646.97</v>
      </c>
      <c r="AG5" s="9">
        <f t="shared" ref="AG5:AO5" si="1">S14</f>
        <v>230231.92</v>
      </c>
      <c r="AH5" s="9">
        <f t="shared" si="1"/>
        <v>45938.35</v>
      </c>
      <c r="AI5" s="9">
        <f t="shared" si="1"/>
        <v>133961.5</v>
      </c>
      <c r="AJ5" s="9">
        <f t="shared" si="1"/>
        <v>66724.58</v>
      </c>
      <c r="AK5" s="9">
        <f t="shared" si="1"/>
        <v>10665.92</v>
      </c>
      <c r="AL5" s="9">
        <f t="shared" si="1"/>
        <v>186.19</v>
      </c>
      <c r="AM5" s="9">
        <f t="shared" si="1"/>
        <v>3190.21</v>
      </c>
      <c r="AN5" s="9">
        <f t="shared" si="1"/>
        <v>1242.5</v>
      </c>
      <c r="AO5" s="9">
        <f t="shared" si="1"/>
        <v>434.31</v>
      </c>
      <c r="AP5" s="10">
        <f>SUM(AF5:AO5)</f>
        <v>506222.45</v>
      </c>
      <c r="AS5" s="9" t="s">
        <v>72</v>
      </c>
      <c r="AT5" s="9">
        <f>C5</f>
        <v>11343.32</v>
      </c>
      <c r="AU5" s="9">
        <f t="shared" ref="AU5:BC5" si="2">D5</f>
        <v>231341.79</v>
      </c>
      <c r="AV5" s="9">
        <f t="shared" si="2"/>
        <v>46204.46</v>
      </c>
      <c r="AW5" s="9">
        <f t="shared" si="2"/>
        <v>133900.07</v>
      </c>
      <c r="AX5" s="9">
        <f t="shared" si="2"/>
        <v>67421.009999999995</v>
      </c>
      <c r="AY5" s="9">
        <f t="shared" si="2"/>
        <v>10642.54</v>
      </c>
      <c r="AZ5" s="9">
        <f t="shared" si="2"/>
        <v>179.06</v>
      </c>
      <c r="BA5" s="9">
        <f t="shared" si="2"/>
        <v>2911.99</v>
      </c>
      <c r="BB5" s="9">
        <f t="shared" si="2"/>
        <v>1243.99</v>
      </c>
      <c r="BC5" s="9">
        <f t="shared" si="2"/>
        <v>1034.22</v>
      </c>
      <c r="BD5" s="10">
        <f>SUM(AT5:BC5)</f>
        <v>506222.44999999995</v>
      </c>
    </row>
    <row r="6" spans="1:56" ht="28.8" x14ac:dyDescent="0.3">
      <c r="B6" s="11" t="s">
        <v>73</v>
      </c>
      <c r="C6" s="12">
        <f t="shared" ref="C6:K6" si="3">C5-C12</f>
        <v>348.23999999999978</v>
      </c>
      <c r="D6" s="12">
        <f t="shared" si="3"/>
        <v>3155.6900000000023</v>
      </c>
      <c r="E6" s="12">
        <f t="shared" si="3"/>
        <v>439.30999999999767</v>
      </c>
      <c r="F6" s="12">
        <f t="shared" si="3"/>
        <v>2646.7700000000186</v>
      </c>
      <c r="G6" s="12">
        <f t="shared" si="3"/>
        <v>1006.6399999999994</v>
      </c>
      <c r="H6" s="12">
        <f t="shared" si="3"/>
        <v>132.7400000000016</v>
      </c>
      <c r="I6" s="12">
        <f t="shared" si="3"/>
        <v>2.4000000000000057</v>
      </c>
      <c r="J6" s="12">
        <f t="shared" si="3"/>
        <v>3.919999999999618</v>
      </c>
      <c r="K6" s="12">
        <f t="shared" si="3"/>
        <v>2.1200000000001182</v>
      </c>
      <c r="L6" s="12"/>
      <c r="M6" s="12">
        <f>M5-M12</f>
        <v>8514.9899999999907</v>
      </c>
      <c r="Q6" s="11" t="s">
        <v>73</v>
      </c>
      <c r="R6" s="12">
        <f t="shared" ref="R6:Z6" si="4">R5-R12</f>
        <v>521.96999999999935</v>
      </c>
      <c r="S6" s="12">
        <f t="shared" si="4"/>
        <v>2558.0299999999988</v>
      </c>
      <c r="T6" s="12">
        <f t="shared" si="4"/>
        <v>557.27999999999884</v>
      </c>
      <c r="U6" s="12">
        <f t="shared" si="4"/>
        <v>1843.8300000000163</v>
      </c>
      <c r="V6" s="12">
        <f t="shared" si="4"/>
        <v>570.44999999999709</v>
      </c>
      <c r="W6" s="12">
        <f t="shared" si="4"/>
        <v>70.459999999999127</v>
      </c>
      <c r="X6" s="12">
        <f t="shared" si="4"/>
        <v>0.90999999999999659</v>
      </c>
      <c r="Y6" s="12">
        <f t="shared" si="4"/>
        <v>2.7400000000002365</v>
      </c>
      <c r="Z6" s="12">
        <f t="shared" si="4"/>
        <v>1.1199999999998909</v>
      </c>
      <c r="AA6" s="12"/>
      <c r="AB6" s="12">
        <f>AB5-AB12</f>
        <v>6678.6600000000326</v>
      </c>
      <c r="AE6" s="11" t="s">
        <v>73</v>
      </c>
      <c r="AF6" s="12">
        <f t="shared" ref="AF6:AN6" si="5">AF5-AF12</f>
        <v>265.3799999999992</v>
      </c>
      <c r="AG6" s="12">
        <f t="shared" si="5"/>
        <v>1504.4300000000221</v>
      </c>
      <c r="AH6" s="12">
        <f t="shared" si="5"/>
        <v>315.0199999999968</v>
      </c>
      <c r="AI6" s="12">
        <f t="shared" si="5"/>
        <v>1905.3299999999872</v>
      </c>
      <c r="AJ6" s="12">
        <f t="shared" si="5"/>
        <v>424.4600000000064</v>
      </c>
      <c r="AK6" s="12">
        <f t="shared" si="5"/>
        <v>19.1299999999992</v>
      </c>
      <c r="AL6" s="12">
        <f t="shared" si="5"/>
        <v>0.44999999999998863</v>
      </c>
      <c r="AM6" s="12">
        <f t="shared" si="5"/>
        <v>3.9299999999998363</v>
      </c>
      <c r="AN6" s="12">
        <f t="shared" si="5"/>
        <v>4.9999999999954525E-2</v>
      </c>
      <c r="AO6" s="12"/>
      <c r="AP6" s="12">
        <f>AP5-AP12</f>
        <v>4530.0500000000466</v>
      </c>
      <c r="AS6" s="11" t="s">
        <v>73</v>
      </c>
      <c r="AT6" s="12">
        <f t="shared" ref="AT6:BB6" si="6">AT5-AT12</f>
        <v>648.53999999999905</v>
      </c>
      <c r="AU6" s="12">
        <f t="shared" si="6"/>
        <v>7008.640000000014</v>
      </c>
      <c r="AV6" s="12">
        <f t="shared" si="6"/>
        <v>1186.4400000000023</v>
      </c>
      <c r="AW6" s="12">
        <f t="shared" si="6"/>
        <v>5726.2000000000116</v>
      </c>
      <c r="AX6" s="12">
        <f t="shared" si="6"/>
        <v>1877.9199999999983</v>
      </c>
      <c r="AY6" s="12">
        <f t="shared" si="6"/>
        <v>203.25</v>
      </c>
      <c r="AZ6" s="12">
        <f t="shared" si="6"/>
        <v>3.3100000000000023</v>
      </c>
      <c r="BA6" s="12">
        <f t="shared" si="6"/>
        <v>9.1499999999996362</v>
      </c>
      <c r="BB6" s="12">
        <f t="shared" si="6"/>
        <v>3.2799999999999727</v>
      </c>
      <c r="BC6" s="12"/>
      <c r="BD6" s="12">
        <f>BD5-BD12</f>
        <v>506222.44999999995</v>
      </c>
    </row>
    <row r="7" spans="1:56" ht="28.8" x14ac:dyDescent="0.3">
      <c r="B7" s="11" t="s">
        <v>74</v>
      </c>
      <c r="C7" s="12">
        <f t="shared" ref="C7:K7" si="7">C14-C12</f>
        <v>1632.4799999999996</v>
      </c>
      <c r="D7" s="12">
        <f t="shared" si="7"/>
        <v>2704.8399999999965</v>
      </c>
      <c r="E7" s="12">
        <f t="shared" si="7"/>
        <v>345.63999999999942</v>
      </c>
      <c r="F7" s="12">
        <f t="shared" si="7"/>
        <v>2596.0800000000163</v>
      </c>
      <c r="G7" s="12">
        <f t="shared" si="7"/>
        <v>575.63000000000466</v>
      </c>
      <c r="H7" s="12">
        <f t="shared" si="7"/>
        <v>44.440000000000509</v>
      </c>
      <c r="I7" s="12">
        <f t="shared" si="7"/>
        <v>1.0999999999999943</v>
      </c>
      <c r="J7" s="12">
        <f t="shared" si="7"/>
        <v>58.769999999999982</v>
      </c>
      <c r="K7" s="12">
        <f t="shared" si="7"/>
        <v>1.1400000000001</v>
      </c>
      <c r="L7" s="12"/>
      <c r="M7" s="12">
        <f>M14-M12</f>
        <v>8514.9900000000489</v>
      </c>
      <c r="Q7" s="11" t="s">
        <v>74</v>
      </c>
      <c r="R7" s="12">
        <f t="shared" ref="R7:Z7" si="8">R14-R12</f>
        <v>1541.3799999999992</v>
      </c>
      <c r="S7" s="12">
        <f t="shared" si="8"/>
        <v>1899.0100000000093</v>
      </c>
      <c r="T7" s="12">
        <f t="shared" si="8"/>
        <v>384.83999999999651</v>
      </c>
      <c r="U7" s="12">
        <f t="shared" si="8"/>
        <v>1955.9500000000116</v>
      </c>
      <c r="V7" s="12">
        <f t="shared" si="8"/>
        <v>305.02999999999884</v>
      </c>
      <c r="W7" s="12">
        <f t="shared" si="8"/>
        <v>182.13999999999942</v>
      </c>
      <c r="X7" s="12">
        <f t="shared" si="8"/>
        <v>9.3400000000000034</v>
      </c>
      <c r="Y7" s="12">
        <f t="shared" si="8"/>
        <v>226.11000000000013</v>
      </c>
      <c r="Z7" s="12">
        <f t="shared" si="8"/>
        <v>0.60999999999989996</v>
      </c>
      <c r="AA7" s="12"/>
      <c r="AB7" s="12">
        <f>AB14-AB12</f>
        <v>6678.6600000000326</v>
      </c>
      <c r="AE7" s="11" t="s">
        <v>74</v>
      </c>
      <c r="AF7" s="12">
        <f t="shared" ref="AF7:AN7" si="9">AF14-AF12</f>
        <v>302.20999999999913</v>
      </c>
      <c r="AG7" s="12">
        <f t="shared" si="9"/>
        <v>1699.6800000000221</v>
      </c>
      <c r="AH7" s="12">
        <f t="shared" si="9"/>
        <v>273.83999999999651</v>
      </c>
      <c r="AI7" s="12">
        <f t="shared" si="9"/>
        <v>1733.1199999999953</v>
      </c>
      <c r="AJ7" s="12">
        <f t="shared" si="9"/>
        <v>56.389999999999418</v>
      </c>
      <c r="AK7" s="12">
        <f t="shared" si="9"/>
        <v>141.54999999999927</v>
      </c>
      <c r="AL7" s="12">
        <f t="shared" si="9"/>
        <v>3.8799999999999955</v>
      </c>
      <c r="AM7" s="12">
        <f t="shared" si="9"/>
        <v>38.179999999999836</v>
      </c>
      <c r="AN7" s="12">
        <f t="shared" si="9"/>
        <v>5.3999999999998636</v>
      </c>
      <c r="AO7" s="12"/>
      <c r="AP7" s="12">
        <f>AP14-AP12</f>
        <v>4530.0500000001048</v>
      </c>
      <c r="AS7" s="11" t="s">
        <v>74</v>
      </c>
      <c r="AT7" s="12">
        <f t="shared" ref="AT7:BB7" si="10">AT14-AT12</f>
        <v>2989.0199999999986</v>
      </c>
      <c r="AU7" s="12">
        <f t="shared" si="10"/>
        <v>6094.0200000000186</v>
      </c>
      <c r="AV7" s="12">
        <f t="shared" si="10"/>
        <v>879.15000000000146</v>
      </c>
      <c r="AW7" s="12">
        <f t="shared" si="10"/>
        <v>5615.4200000000128</v>
      </c>
      <c r="AX7" s="12">
        <f t="shared" si="10"/>
        <v>813.41999999999825</v>
      </c>
      <c r="AY7" s="12">
        <f t="shared" si="10"/>
        <v>349.04999999999927</v>
      </c>
      <c r="AZ7" s="12">
        <f t="shared" si="10"/>
        <v>13.870000000000005</v>
      </c>
      <c r="BA7" s="12">
        <f t="shared" si="10"/>
        <v>321.61999999999989</v>
      </c>
      <c r="BB7" s="12">
        <f t="shared" si="10"/>
        <v>7.1399999999998727</v>
      </c>
      <c r="BC7" s="12"/>
      <c r="BD7" s="12">
        <f>BD14-BD12</f>
        <v>506222.45000000007</v>
      </c>
    </row>
    <row r="8" spans="1:56" ht="28.8" x14ac:dyDescent="0.3">
      <c r="B8" s="11" t="s">
        <v>75</v>
      </c>
      <c r="C8" s="13">
        <f t="shared" ref="C8:K8" si="11">C7-C6</f>
        <v>1284.2399999999998</v>
      </c>
      <c r="D8" s="13">
        <f t="shared" si="11"/>
        <v>-450.85000000000582</v>
      </c>
      <c r="E8" s="13">
        <f t="shared" si="11"/>
        <v>-93.669999999998254</v>
      </c>
      <c r="F8" s="13">
        <f t="shared" si="11"/>
        <v>-50.690000000002328</v>
      </c>
      <c r="G8" s="13">
        <f t="shared" si="11"/>
        <v>-431.00999999999476</v>
      </c>
      <c r="H8" s="13">
        <f t="shared" si="11"/>
        <v>-88.300000000001091</v>
      </c>
      <c r="I8" s="13">
        <f t="shared" si="11"/>
        <v>-1.3000000000000114</v>
      </c>
      <c r="J8" s="13">
        <f t="shared" si="11"/>
        <v>54.850000000000364</v>
      </c>
      <c r="K8" s="13">
        <f t="shared" si="11"/>
        <v>-0.98000000000001819</v>
      </c>
      <c r="L8" s="13"/>
      <c r="M8" s="14"/>
      <c r="Q8" s="11" t="s">
        <v>75</v>
      </c>
      <c r="R8" s="13">
        <f t="shared" ref="R8:Z8" si="12">R7-R6</f>
        <v>1019.4099999999999</v>
      </c>
      <c r="S8" s="13">
        <f t="shared" si="12"/>
        <v>-659.01999999998952</v>
      </c>
      <c r="T8" s="13">
        <f t="shared" si="12"/>
        <v>-172.44000000000233</v>
      </c>
      <c r="U8" s="13">
        <f t="shared" si="12"/>
        <v>112.11999999999534</v>
      </c>
      <c r="V8" s="13">
        <f t="shared" si="12"/>
        <v>-265.41999999999825</v>
      </c>
      <c r="W8" s="13">
        <f t="shared" si="12"/>
        <v>111.68000000000029</v>
      </c>
      <c r="X8" s="13">
        <f t="shared" si="12"/>
        <v>8.4300000000000068</v>
      </c>
      <c r="Y8" s="13">
        <f t="shared" si="12"/>
        <v>223.36999999999989</v>
      </c>
      <c r="Z8" s="13">
        <f t="shared" si="12"/>
        <v>-0.50999999999999091</v>
      </c>
      <c r="AA8" s="13"/>
      <c r="AB8" s="14"/>
      <c r="AE8" s="11" t="s">
        <v>75</v>
      </c>
      <c r="AF8" s="13">
        <f t="shared" ref="AF8:AN8" si="13">AF7-AF6</f>
        <v>36.829999999999927</v>
      </c>
      <c r="AG8" s="13">
        <f t="shared" si="13"/>
        <v>195.25</v>
      </c>
      <c r="AH8" s="13">
        <f t="shared" si="13"/>
        <v>-41.180000000000291</v>
      </c>
      <c r="AI8" s="13">
        <f t="shared" si="13"/>
        <v>-172.20999999999185</v>
      </c>
      <c r="AJ8" s="13">
        <f t="shared" si="13"/>
        <v>-368.07000000000698</v>
      </c>
      <c r="AK8" s="13">
        <f t="shared" si="13"/>
        <v>122.42000000000007</v>
      </c>
      <c r="AL8" s="13">
        <f t="shared" si="13"/>
        <v>3.4300000000000068</v>
      </c>
      <c r="AM8" s="13">
        <f t="shared" si="13"/>
        <v>34.25</v>
      </c>
      <c r="AN8" s="13">
        <f t="shared" si="13"/>
        <v>5.3499999999999091</v>
      </c>
      <c r="AO8" s="13"/>
      <c r="AP8" s="14"/>
      <c r="AS8" s="11" t="s">
        <v>75</v>
      </c>
      <c r="AT8" s="13">
        <f t="shared" ref="AT8:BB8" si="14">AT7-AT6</f>
        <v>2340.4799999999996</v>
      </c>
      <c r="AU8" s="13">
        <f t="shared" si="14"/>
        <v>-914.61999999999534</v>
      </c>
      <c r="AV8" s="13">
        <f t="shared" si="14"/>
        <v>-307.29000000000087</v>
      </c>
      <c r="AW8" s="13">
        <f t="shared" si="14"/>
        <v>-110.77999999999884</v>
      </c>
      <c r="AX8" s="13">
        <f t="shared" si="14"/>
        <v>-1064.5</v>
      </c>
      <c r="AY8" s="13">
        <f t="shared" si="14"/>
        <v>145.79999999999927</v>
      </c>
      <c r="AZ8" s="13">
        <f t="shared" si="14"/>
        <v>10.560000000000002</v>
      </c>
      <c r="BA8" s="13">
        <f t="shared" si="14"/>
        <v>312.47000000000025</v>
      </c>
      <c r="BB8" s="13">
        <f t="shared" si="14"/>
        <v>3.8599999999999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11.321553125539964</v>
      </c>
      <c r="D9" s="16">
        <f t="shared" si="15"/>
        <v>-0.19488480658855703</v>
      </c>
      <c r="E9" s="16">
        <f t="shared" si="15"/>
        <v>-0.20272934690719954</v>
      </c>
      <c r="F9" s="16">
        <f t="shared" si="15"/>
        <v>-3.7856589619409707E-2</v>
      </c>
      <c r="G9" s="16">
        <f t="shared" si="15"/>
        <v>-0.63928143467443577</v>
      </c>
      <c r="H9" s="16">
        <f t="shared" si="15"/>
        <v>-0.82968915315329883</v>
      </c>
      <c r="I9" s="16">
        <f t="shared" si="15"/>
        <v>-0.72601362671730785</v>
      </c>
      <c r="J9" s="16">
        <f t="shared" si="15"/>
        <v>1.8835916332130387</v>
      </c>
      <c r="K9" s="16">
        <f t="shared" si="15"/>
        <v>-7.877876831807476E-2</v>
      </c>
      <c r="L9" s="16"/>
      <c r="M9" s="17"/>
      <c r="Q9" s="15" t="s">
        <v>76</v>
      </c>
      <c r="R9" s="16">
        <f t="shared" ref="R9:Z9" si="16">R8/R5*100</f>
        <v>8.0728976936161843</v>
      </c>
      <c r="S9" s="16">
        <f t="shared" si="16"/>
        <v>-0.285424798391825</v>
      </c>
      <c r="T9" s="16">
        <f t="shared" si="16"/>
        <v>-0.3739688693253842</v>
      </c>
      <c r="U9" s="16">
        <f t="shared" si="16"/>
        <v>8.3765797047394119E-2</v>
      </c>
      <c r="V9" s="16">
        <f t="shared" si="16"/>
        <v>-0.396208389311835</v>
      </c>
      <c r="W9" s="16">
        <f t="shared" si="16"/>
        <v>1.0581529319022525</v>
      </c>
      <c r="X9" s="16">
        <f t="shared" si="16"/>
        <v>4.7423492349234966</v>
      </c>
      <c r="Y9" s="16">
        <f t="shared" si="16"/>
        <v>7.5288859527308478</v>
      </c>
      <c r="Z9" s="16">
        <f t="shared" si="16"/>
        <v>-4.1029436609519708E-2</v>
      </c>
      <c r="AA9" s="16"/>
      <c r="AB9" s="17"/>
      <c r="AE9" s="15" t="s">
        <v>76</v>
      </c>
      <c r="AF9" s="16">
        <f t="shared" ref="AF9:AN9" si="17">AF8/AF5*100</f>
        <v>0.26987675652544063</v>
      </c>
      <c r="AG9" s="16">
        <f t="shared" si="17"/>
        <v>8.4805790613221646E-2</v>
      </c>
      <c r="AH9" s="16">
        <f t="shared" si="17"/>
        <v>-8.9641878735305672E-2</v>
      </c>
      <c r="AI9" s="16">
        <f t="shared" si="17"/>
        <v>-0.12855186004933644</v>
      </c>
      <c r="AJ9" s="16">
        <f t="shared" si="17"/>
        <v>-0.5516258026652352</v>
      </c>
      <c r="AK9" s="16">
        <f t="shared" si="17"/>
        <v>1.147767843749063</v>
      </c>
      <c r="AL9" s="16">
        <f t="shared" si="17"/>
        <v>1.8422042000107455</v>
      </c>
      <c r="AM9" s="16">
        <f t="shared" si="17"/>
        <v>1.0735970359318039</v>
      </c>
      <c r="AN9" s="16">
        <f t="shared" si="17"/>
        <v>0.43058350100602888</v>
      </c>
      <c r="AO9" s="16"/>
      <c r="AP9" s="17"/>
      <c r="AS9" s="15" t="s">
        <v>76</v>
      </c>
      <c r="AT9" s="16">
        <f t="shared" ref="AT9:BB9" si="18">AT8/AT5*100</f>
        <v>20.633112704217105</v>
      </c>
      <c r="AU9" s="16">
        <f t="shared" si="18"/>
        <v>-0.39535442342691102</v>
      </c>
      <c r="AV9" s="16">
        <f t="shared" si="18"/>
        <v>-0.66506566682091062</v>
      </c>
      <c r="AW9" s="16">
        <f t="shared" si="18"/>
        <v>-8.2733339870545874E-2</v>
      </c>
      <c r="AX9" s="16">
        <f t="shared" si="18"/>
        <v>-1.5788846829793861</v>
      </c>
      <c r="AY9" s="16">
        <f t="shared" si="18"/>
        <v>1.369973709283679</v>
      </c>
      <c r="AZ9" s="16">
        <f t="shared" si="18"/>
        <v>5.8974645370266963</v>
      </c>
      <c r="BA9" s="16">
        <f t="shared" si="18"/>
        <v>10.730462673292157</v>
      </c>
      <c r="BB9" s="16">
        <f t="shared" si="18"/>
        <v>0.31029188337526026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1980.7199999999993</v>
      </c>
      <c r="D10" s="18">
        <f t="shared" si="19"/>
        <v>5860.5299999999988</v>
      </c>
      <c r="E10" s="18">
        <f t="shared" si="19"/>
        <v>784.94999999999709</v>
      </c>
      <c r="F10" s="18">
        <f t="shared" si="19"/>
        <v>5242.8500000000349</v>
      </c>
      <c r="G10" s="18">
        <f t="shared" si="19"/>
        <v>1582.2700000000041</v>
      </c>
      <c r="H10" s="18">
        <f t="shared" si="19"/>
        <v>177.18000000000211</v>
      </c>
      <c r="I10" s="18">
        <f t="shared" si="19"/>
        <v>3.5</v>
      </c>
      <c r="J10" s="18">
        <f t="shared" si="19"/>
        <v>62.6899999999996</v>
      </c>
      <c r="K10" s="18">
        <f t="shared" si="19"/>
        <v>3.2600000000002183</v>
      </c>
      <c r="L10" s="18"/>
      <c r="M10" s="18">
        <f>M6+M7</f>
        <v>17029.98000000004</v>
      </c>
      <c r="Q10" s="11" t="s">
        <v>77</v>
      </c>
      <c r="R10" s="18">
        <f t="shared" ref="R10:Z10" si="20">R6+R7</f>
        <v>2063.3499999999985</v>
      </c>
      <c r="S10" s="18">
        <f t="shared" si="20"/>
        <v>4457.0400000000081</v>
      </c>
      <c r="T10" s="18">
        <f t="shared" si="20"/>
        <v>942.11999999999534</v>
      </c>
      <c r="U10" s="18">
        <f t="shared" si="20"/>
        <v>3799.7800000000279</v>
      </c>
      <c r="V10" s="18">
        <f t="shared" si="20"/>
        <v>875.47999999999593</v>
      </c>
      <c r="W10" s="18">
        <f t="shared" si="20"/>
        <v>252.59999999999854</v>
      </c>
      <c r="X10" s="18">
        <f t="shared" si="20"/>
        <v>10.25</v>
      </c>
      <c r="Y10" s="18">
        <f t="shared" si="20"/>
        <v>228.85000000000036</v>
      </c>
      <c r="Z10" s="18">
        <f t="shared" si="20"/>
        <v>1.7299999999997908</v>
      </c>
      <c r="AA10" s="18"/>
      <c r="AB10" s="18">
        <f>AB6+AB7</f>
        <v>13357.320000000065</v>
      </c>
      <c r="AE10" s="11" t="s">
        <v>77</v>
      </c>
      <c r="AF10" s="18">
        <f t="shared" ref="AF10:AN10" si="21">AF6+AF7</f>
        <v>567.58999999999833</v>
      </c>
      <c r="AG10" s="18">
        <f t="shared" si="21"/>
        <v>3204.1100000000442</v>
      </c>
      <c r="AH10" s="18">
        <f t="shared" si="21"/>
        <v>588.85999999999331</v>
      </c>
      <c r="AI10" s="18">
        <f t="shared" si="21"/>
        <v>3638.4499999999825</v>
      </c>
      <c r="AJ10" s="18">
        <f t="shared" si="21"/>
        <v>480.85000000000582</v>
      </c>
      <c r="AK10" s="18">
        <f t="shared" si="21"/>
        <v>160.67999999999847</v>
      </c>
      <c r="AL10" s="18">
        <f t="shared" si="21"/>
        <v>4.3299999999999841</v>
      </c>
      <c r="AM10" s="18">
        <f t="shared" si="21"/>
        <v>42.109999999999673</v>
      </c>
      <c r="AN10" s="18">
        <f t="shared" si="21"/>
        <v>5.4499999999998181</v>
      </c>
      <c r="AO10" s="18"/>
      <c r="AP10" s="18">
        <f>AP6+AP7</f>
        <v>9060.1000000001513</v>
      </c>
      <c r="AS10" s="11" t="s">
        <v>77</v>
      </c>
      <c r="AT10" s="18">
        <f t="shared" ref="AT10:BB10" si="22">AT6+AT7</f>
        <v>3637.5599999999977</v>
      </c>
      <c r="AU10" s="18">
        <f t="shared" si="22"/>
        <v>13102.660000000033</v>
      </c>
      <c r="AV10" s="18">
        <f t="shared" si="22"/>
        <v>2065.5900000000038</v>
      </c>
      <c r="AW10" s="18">
        <f t="shared" si="22"/>
        <v>11341.620000000024</v>
      </c>
      <c r="AX10" s="18">
        <f t="shared" si="22"/>
        <v>2691.3399999999965</v>
      </c>
      <c r="AY10" s="18">
        <f t="shared" si="22"/>
        <v>552.29999999999927</v>
      </c>
      <c r="AZ10" s="18">
        <f t="shared" si="22"/>
        <v>17.180000000000007</v>
      </c>
      <c r="BA10" s="18">
        <f t="shared" si="22"/>
        <v>330.76999999999953</v>
      </c>
      <c r="BB10" s="18">
        <f t="shared" si="22"/>
        <v>10.419999999999845</v>
      </c>
      <c r="BC10" s="18"/>
      <c r="BD10" s="18">
        <f>BD6+BD7</f>
        <v>1012444.9</v>
      </c>
    </row>
    <row r="11" spans="1:56" ht="28.8" x14ac:dyDescent="0.3">
      <c r="B11" s="11" t="s">
        <v>78</v>
      </c>
      <c r="C11" s="19">
        <f t="shared" ref="C11:K11" si="23">C10/C5*100</f>
        <v>17.461554465535659</v>
      </c>
      <c r="D11" s="19">
        <f t="shared" si="23"/>
        <v>2.5332777100064794</v>
      </c>
      <c r="E11" s="19">
        <f t="shared" si="23"/>
        <v>1.6988619713334971</v>
      </c>
      <c r="F11" s="19">
        <f t="shared" si="23"/>
        <v>3.9154945923478865</v>
      </c>
      <c r="G11" s="19">
        <f t="shared" si="23"/>
        <v>2.346850039772475</v>
      </c>
      <c r="H11" s="19">
        <f t="shared" si="23"/>
        <v>1.6648281331336514</v>
      </c>
      <c r="I11" s="19">
        <f t="shared" si="23"/>
        <v>1.9546520719311962</v>
      </c>
      <c r="J11" s="19">
        <f t="shared" si="23"/>
        <v>2.15282332700317</v>
      </c>
      <c r="K11" s="19">
        <f t="shared" si="23"/>
        <v>0.26205998440503686</v>
      </c>
      <c r="L11" s="19"/>
      <c r="M11" s="19">
        <f>M10/M5*100</f>
        <v>3.3641297417765732</v>
      </c>
      <c r="Q11" s="11" t="s">
        <v>78</v>
      </c>
      <c r="R11" s="19">
        <f t="shared" ref="R11:Z11" si="24">R10/R5*100</f>
        <v>16.340053026871374</v>
      </c>
      <c r="S11" s="19">
        <f t="shared" si="24"/>
        <v>1.9303659121488304</v>
      </c>
      <c r="T11" s="19">
        <f t="shared" si="24"/>
        <v>2.0431660355417796</v>
      </c>
      <c r="U11" s="19">
        <f t="shared" si="24"/>
        <v>2.8388476659361648</v>
      </c>
      <c r="V11" s="19">
        <f t="shared" si="24"/>
        <v>1.3068816241229975</v>
      </c>
      <c r="W11" s="19">
        <f t="shared" si="24"/>
        <v>2.3933509186829038</v>
      </c>
      <c r="X11" s="19">
        <f t="shared" si="24"/>
        <v>5.7662016201620165</v>
      </c>
      <c r="Y11" s="19">
        <f t="shared" si="24"/>
        <v>7.7135942619083044</v>
      </c>
      <c r="Z11" s="19">
        <f t="shared" si="24"/>
        <v>0.13917828496953288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4.1590917251228543</v>
      </c>
      <c r="AG11" s="19">
        <f t="shared" si="25"/>
        <v>1.3916879987796844</v>
      </c>
      <c r="AH11" s="19">
        <f t="shared" si="25"/>
        <v>1.281848390288274</v>
      </c>
      <c r="AI11" s="19">
        <f t="shared" si="25"/>
        <v>2.7160415492510781</v>
      </c>
      <c r="AJ11" s="19">
        <f t="shared" si="25"/>
        <v>0.72064897223782565</v>
      </c>
      <c r="AK11" s="19">
        <f t="shared" si="25"/>
        <v>1.50648045363174</v>
      </c>
      <c r="AL11" s="19">
        <f t="shared" si="25"/>
        <v>2.3255813953488289</v>
      </c>
      <c r="AM11" s="19">
        <f t="shared" si="25"/>
        <v>1.3199758009660703</v>
      </c>
      <c r="AN11" s="19">
        <f t="shared" si="25"/>
        <v>0.43863179074445213</v>
      </c>
      <c r="AO11" s="19"/>
      <c r="AP11" s="19">
        <f>AP10/AP5*100</f>
        <v>1.78974678029395</v>
      </c>
      <c r="AS11" s="11" t="s">
        <v>78</v>
      </c>
      <c r="AT11" s="19">
        <f t="shared" ref="AT11:BA11" si="26">AT10/AT5*100</f>
        <v>32.067860203185646</v>
      </c>
      <c r="AU11" s="19">
        <f t="shared" si="26"/>
        <v>5.6637670176235915</v>
      </c>
      <c r="AV11" s="19">
        <f t="shared" si="26"/>
        <v>4.4705424541267309</v>
      </c>
      <c r="AW11" s="19">
        <f t="shared" si="26"/>
        <v>8.4702121514947848</v>
      </c>
      <c r="AX11" s="19">
        <f t="shared" si="26"/>
        <v>3.9918417122496339</v>
      </c>
      <c r="AY11" s="19">
        <f t="shared" si="26"/>
        <v>5.1895506147968362</v>
      </c>
      <c r="AZ11" s="19">
        <f t="shared" si="26"/>
        <v>9.5945493130794191</v>
      </c>
      <c r="BA11" s="19">
        <f t="shared" si="26"/>
        <v>11.358898897317626</v>
      </c>
      <c r="BB11" s="19">
        <f ca="1">BB11/BB5*100</f>
        <v>0</v>
      </c>
      <c r="BC11" s="19"/>
      <c r="BD11" s="19">
        <f>BD10/BD5*100</f>
        <v>200.00000000000006</v>
      </c>
    </row>
    <row r="12" spans="1:56" x14ac:dyDescent="0.3">
      <c r="B12" s="11" t="s">
        <v>79</v>
      </c>
      <c r="C12" s="12">
        <f>'00-06'!B36</f>
        <v>10995.08</v>
      </c>
      <c r="D12" s="12">
        <f>'00-06'!C36</f>
        <v>228186.1</v>
      </c>
      <c r="E12" s="12">
        <f>'00-06'!D36</f>
        <v>45765.15</v>
      </c>
      <c r="F12" s="12">
        <f>'00-06'!E36</f>
        <v>131253.29999999999</v>
      </c>
      <c r="G12" s="12">
        <f>'00-06'!F36</f>
        <v>66414.37</v>
      </c>
      <c r="H12" s="12">
        <f>'00-06'!G36</f>
        <v>10509.8</v>
      </c>
      <c r="I12" s="12">
        <f>'00-06'!H36</f>
        <v>176.66</v>
      </c>
      <c r="J12" s="12">
        <f>'00-06'!I36</f>
        <v>2908.07</v>
      </c>
      <c r="K12" s="12">
        <f>'00-06'!J36</f>
        <v>1241.8699999999999</v>
      </c>
      <c r="L12" s="12">
        <f>'00-06'!K36</f>
        <v>257.06</v>
      </c>
      <c r="M12" s="12">
        <f>SUM(C12:L12)</f>
        <v>497707.45999999996</v>
      </c>
      <c r="Q12" s="11" t="s">
        <v>79</v>
      </c>
      <c r="R12" s="12">
        <f>'06-12'!B36</f>
        <v>12105.59</v>
      </c>
      <c r="S12" s="12">
        <f>'06-12'!C36</f>
        <v>228332.91</v>
      </c>
      <c r="T12" s="12">
        <f>'06-12'!D36</f>
        <v>45553.51</v>
      </c>
      <c r="U12" s="12">
        <f>'06-12'!E36</f>
        <v>132005.54999999999</v>
      </c>
      <c r="V12" s="12">
        <f>'06-12'!F36</f>
        <v>66419.55</v>
      </c>
      <c r="W12" s="12">
        <f>'06-12'!G36</f>
        <v>10483.780000000001</v>
      </c>
      <c r="X12" s="12">
        <f>'06-12'!H36</f>
        <v>176.85</v>
      </c>
      <c r="Y12" s="12">
        <f>'06-12'!I36</f>
        <v>2964.1</v>
      </c>
      <c r="Z12" s="12">
        <f>'06-12'!J36</f>
        <v>1241.8900000000001</v>
      </c>
      <c r="AA12" s="12">
        <f>'06-12'!K36</f>
        <v>260.06</v>
      </c>
      <c r="AB12" s="20">
        <f>SUM(R12:AA12)</f>
        <v>499543.79</v>
      </c>
      <c r="AE12" s="11" t="s">
        <v>79</v>
      </c>
      <c r="AF12" s="12">
        <f>'12-18'!B36</f>
        <v>13381.59</v>
      </c>
      <c r="AG12" s="12">
        <f>'12-18'!C36</f>
        <v>228727.49</v>
      </c>
      <c r="AH12" s="12">
        <f>'12-18'!D36</f>
        <v>45623.33</v>
      </c>
      <c r="AI12" s="12">
        <f>'12-18'!E36</f>
        <v>132056.17000000001</v>
      </c>
      <c r="AJ12" s="12">
        <f>'12-18'!F36</f>
        <v>66300.12</v>
      </c>
      <c r="AK12" s="12">
        <f>'12-18'!G36</f>
        <v>10646.79</v>
      </c>
      <c r="AL12" s="12">
        <f>'12-18'!H36</f>
        <v>185.74</v>
      </c>
      <c r="AM12" s="12">
        <f>'12-18'!I36</f>
        <v>3186.28</v>
      </c>
      <c r="AN12" s="12">
        <f>'12-18'!J36</f>
        <v>1242.45</v>
      </c>
      <c r="AO12" s="12">
        <f>'12-18'!K36</f>
        <v>342.44</v>
      </c>
      <c r="AP12" s="20">
        <f>SUM(AF12:AO12)</f>
        <v>501692.39999999997</v>
      </c>
      <c r="AS12" s="11" t="s">
        <v>79</v>
      </c>
      <c r="AT12" s="12">
        <f>'00-18'!B36</f>
        <v>10694.78</v>
      </c>
      <c r="AU12" s="12">
        <f>'00-18'!C36</f>
        <v>224333.15</v>
      </c>
      <c r="AV12" s="12">
        <f>'00-18'!D36</f>
        <v>45018.02</v>
      </c>
      <c r="AW12" s="12">
        <f>'00-18'!E36</f>
        <v>128173.87</v>
      </c>
      <c r="AX12" s="12">
        <f>'00-18'!F36</f>
        <v>65543.09</v>
      </c>
      <c r="AY12" s="12">
        <f>'00-18'!G36</f>
        <v>10439.290000000001</v>
      </c>
      <c r="AZ12" s="12">
        <f>'00-18'!H36</f>
        <v>175.75</v>
      </c>
      <c r="BA12" s="12">
        <f>'00-18'!I36</f>
        <v>2902.84</v>
      </c>
      <c r="BB12" s="12">
        <f>'00-18'!J36</f>
        <v>1240.71</v>
      </c>
      <c r="BC12" s="12">
        <f>'00-18'!K36</f>
        <v>12.55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96.929999330002147</v>
      </c>
      <c r="D13" s="19">
        <f t="shared" si="27"/>
        <v>98.635918741702483</v>
      </c>
      <c r="E13" s="19">
        <f t="shared" si="27"/>
        <v>99.049204340879655</v>
      </c>
      <c r="F13" s="19">
        <f t="shared" si="27"/>
        <v>98.023324409016354</v>
      </c>
      <c r="G13" s="19">
        <f t="shared" si="27"/>
        <v>98.506934262776554</v>
      </c>
      <c r="H13" s="19">
        <f t="shared" si="27"/>
        <v>98.752741356856518</v>
      </c>
      <c r="I13" s="19">
        <f t="shared" si="27"/>
        <v>98.659667150675745</v>
      </c>
      <c r="J13" s="19">
        <f t="shared" si="27"/>
        <v>99.865384153104927</v>
      </c>
      <c r="K13" s="19">
        <f t="shared" si="27"/>
        <v>99.829580623638449</v>
      </c>
      <c r="L13" s="19"/>
      <c r="M13" s="19">
        <f>M12/M5*100</f>
        <v>98.317935129111717</v>
      </c>
      <c r="Q13" s="11" t="s">
        <v>80</v>
      </c>
      <c r="R13" s="19">
        <f t="shared" ref="R13:Z13" si="28">R12/R5*100</f>
        <v>95.866422333372398</v>
      </c>
      <c r="S13" s="19">
        <f t="shared" si="28"/>
        <v>98.89210464472967</v>
      </c>
      <c r="T13" s="19">
        <f t="shared" si="28"/>
        <v>98.791432547566416</v>
      </c>
      <c r="U13" s="19">
        <f t="shared" si="28"/>
        <v>98.622459065555617</v>
      </c>
      <c r="V13" s="19">
        <f t="shared" si="28"/>
        <v>99.148454993282584</v>
      </c>
      <c r="W13" s="19">
        <f t="shared" si="28"/>
        <v>99.332401006609672</v>
      </c>
      <c r="X13" s="19">
        <f t="shared" si="28"/>
        <v>99.488073807380744</v>
      </c>
      <c r="Y13" s="19">
        <f t="shared" si="28"/>
        <v>99.907645845411281</v>
      </c>
      <c r="Z13" s="19">
        <f t="shared" si="28"/>
        <v>99.909896139210474</v>
      </c>
      <c r="AA13" s="19"/>
      <c r="AB13" s="19">
        <f>AB12/AB5*100</f>
        <v>98.680686721815675</v>
      </c>
      <c r="AE13" s="11" t="s">
        <v>80</v>
      </c>
      <c r="AF13" s="19">
        <f t="shared" ref="AF13:AN13" si="29">AF12/AF5*100</f>
        <v>98.055392515701286</v>
      </c>
      <c r="AG13" s="19">
        <f t="shared" si="29"/>
        <v>99.346558895916772</v>
      </c>
      <c r="AH13" s="19">
        <f t="shared" si="29"/>
        <v>99.314254865488209</v>
      </c>
      <c r="AI13" s="19">
        <f t="shared" si="29"/>
        <v>98.577703295349792</v>
      </c>
      <c r="AJ13" s="19">
        <f t="shared" si="29"/>
        <v>99.363862612548473</v>
      </c>
      <c r="AK13" s="19">
        <f t="shared" si="29"/>
        <v>99.820643695058664</v>
      </c>
      <c r="AL13" s="19">
        <f t="shared" si="29"/>
        <v>99.758311402330961</v>
      </c>
      <c r="AM13" s="19">
        <f t="shared" si="29"/>
        <v>99.876810617482874</v>
      </c>
      <c r="AN13" s="19">
        <f t="shared" si="29"/>
        <v>99.995975855130794</v>
      </c>
      <c r="AO13" s="19"/>
      <c r="AP13" s="19">
        <f>AP12/AP5*100</f>
        <v>99.105126609853031</v>
      </c>
      <c r="AS13" s="11" t="s">
        <v>80</v>
      </c>
      <c r="AT13" s="19">
        <f t="shared" ref="AT13:BB13" si="30">AT12/AT5*100</f>
        <v>94.282626250515733</v>
      </c>
      <c r="AU13" s="19">
        <f t="shared" si="30"/>
        <v>96.970439279474746</v>
      </c>
      <c r="AV13" s="19">
        <f t="shared" si="30"/>
        <v>97.432195939526181</v>
      </c>
      <c r="AW13" s="19">
        <f t="shared" si="30"/>
        <v>95.723527254317332</v>
      </c>
      <c r="AX13" s="19">
        <f t="shared" si="30"/>
        <v>97.214636802385485</v>
      </c>
      <c r="AY13" s="19">
        <f t="shared" si="30"/>
        <v>98.090211547243428</v>
      </c>
      <c r="AZ13" s="19">
        <f t="shared" si="30"/>
        <v>98.15145761197364</v>
      </c>
      <c r="BA13" s="19">
        <f t="shared" si="30"/>
        <v>99.685781887987275</v>
      </c>
      <c r="BB13" s="19">
        <f t="shared" si="30"/>
        <v>99.736332285629302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'06'!B36</f>
        <v>12627.56</v>
      </c>
      <c r="D14" s="9">
        <f>'06'!C36</f>
        <v>230890.94</v>
      </c>
      <c r="E14" s="9">
        <f>'06'!D36</f>
        <v>46110.79</v>
      </c>
      <c r="F14" s="9">
        <f>'06'!E36</f>
        <v>133849.38</v>
      </c>
      <c r="G14" s="9">
        <f>'06'!F36</f>
        <v>66990</v>
      </c>
      <c r="H14" s="9">
        <f>'06'!G36</f>
        <v>10554.24</v>
      </c>
      <c r="I14" s="9">
        <f>'06'!H36</f>
        <v>177.76</v>
      </c>
      <c r="J14" s="9">
        <f>'06'!I36</f>
        <v>2966.84</v>
      </c>
      <c r="K14" s="9">
        <f>'06'!J36</f>
        <v>1243.01</v>
      </c>
      <c r="L14" s="9">
        <f>'06'!K36</f>
        <v>811.93</v>
      </c>
      <c r="M14" s="9">
        <f>SUM(C14:L14)</f>
        <v>506222.45</v>
      </c>
      <c r="Q14" s="9" t="s">
        <v>83</v>
      </c>
      <c r="R14" s="9">
        <f>'12'!B36</f>
        <v>13646.97</v>
      </c>
      <c r="S14" s="9">
        <f>'12'!C36</f>
        <v>230231.92</v>
      </c>
      <c r="T14" s="9">
        <f>'12'!D36</f>
        <v>45938.35</v>
      </c>
      <c r="U14" s="9">
        <f>'12'!E36</f>
        <v>133961.5</v>
      </c>
      <c r="V14" s="9">
        <f>'12'!F36</f>
        <v>66724.58</v>
      </c>
      <c r="W14" s="9">
        <f>'12'!G36</f>
        <v>10665.92</v>
      </c>
      <c r="X14" s="9">
        <f>'12'!H36</f>
        <v>186.19</v>
      </c>
      <c r="Y14" s="9">
        <f>'12'!I36</f>
        <v>3190.21</v>
      </c>
      <c r="Z14" s="9">
        <f>'12'!J36</f>
        <v>1242.5</v>
      </c>
      <c r="AA14" s="9">
        <f>'12'!K36</f>
        <v>434.31</v>
      </c>
      <c r="AB14" s="10">
        <f>SUM(R14:AA14)</f>
        <v>506222.45</v>
      </c>
      <c r="AE14" s="9" t="s">
        <v>81</v>
      </c>
      <c r="AF14" s="9">
        <f>SUM('18'!B36)</f>
        <v>13683.8</v>
      </c>
      <c r="AG14" s="9">
        <f>SUM('18'!C36)</f>
        <v>230427.17</v>
      </c>
      <c r="AH14" s="9">
        <f>SUM('18'!D36)</f>
        <v>45897.17</v>
      </c>
      <c r="AI14" s="9">
        <f>SUM('18'!E36)</f>
        <v>133789.29</v>
      </c>
      <c r="AJ14" s="9">
        <f>SUM('18'!F36)</f>
        <v>66356.509999999995</v>
      </c>
      <c r="AK14" s="9">
        <f>SUM('18'!G36)</f>
        <v>10788.34</v>
      </c>
      <c r="AL14" s="9">
        <f>SUM('18'!H36)</f>
        <v>189.62</v>
      </c>
      <c r="AM14" s="9">
        <f>SUM('18'!I36)</f>
        <v>3224.46</v>
      </c>
      <c r="AN14" s="9">
        <f>SUM('18'!J36)</f>
        <v>1247.8499999999999</v>
      </c>
      <c r="AO14" s="9">
        <f>SUM('18'!K36)</f>
        <v>618.24</v>
      </c>
      <c r="AP14" s="10">
        <f>SUM(AF14:AO14)</f>
        <v>506222.45000000007</v>
      </c>
      <c r="AS14" s="9" t="s">
        <v>81</v>
      </c>
      <c r="AT14" s="9">
        <f>AF14</f>
        <v>13683.8</v>
      </c>
      <c r="AU14" s="9">
        <f t="shared" ref="AU14:BC14" si="31">AG14</f>
        <v>230427.17</v>
      </c>
      <c r="AV14" s="9">
        <f t="shared" si="31"/>
        <v>45897.17</v>
      </c>
      <c r="AW14" s="9">
        <f t="shared" si="31"/>
        <v>133789.29</v>
      </c>
      <c r="AX14" s="9">
        <f t="shared" si="31"/>
        <v>66356.509999999995</v>
      </c>
      <c r="AY14" s="9">
        <f t="shared" si="31"/>
        <v>10788.34</v>
      </c>
      <c r="AZ14" s="9">
        <f t="shared" si="31"/>
        <v>189.62</v>
      </c>
      <c r="BA14" s="9">
        <f t="shared" si="31"/>
        <v>3224.46</v>
      </c>
      <c r="BB14" s="9">
        <f t="shared" si="31"/>
        <v>1247.8499999999999</v>
      </c>
      <c r="BC14" s="9">
        <f t="shared" si="31"/>
        <v>618.24</v>
      </c>
      <c r="BD14" s="10">
        <f>SUM(AT14:BC14)</f>
        <v>506222.45000000007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5937-D2EE-4033-B21E-A87B660DF31E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20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00'!B12</f>
        <v>4510.92</v>
      </c>
      <c r="D5" s="9">
        <f>'tieri 00'!C12</f>
        <v>27449.75</v>
      </c>
      <c r="E5" s="9">
        <f>'tieri 00'!D12</f>
        <v>240.67</v>
      </c>
      <c r="F5" s="9">
        <f>'tieri 00'!E12</f>
        <v>243467.89</v>
      </c>
      <c r="G5" s="9">
        <f>'tieri 00'!F12</f>
        <v>7028.81</v>
      </c>
      <c r="H5" s="9">
        <f>'tieri 00'!G12</f>
        <v>1984.36</v>
      </c>
      <c r="I5" s="9">
        <f>'tieri 00'!H12</f>
        <v>21277.69</v>
      </c>
      <c r="J5" s="9">
        <f>'tieri 00'!I12</f>
        <v>31901.25</v>
      </c>
      <c r="K5" s="9">
        <f>'tieri 00'!J12</f>
        <v>138.43</v>
      </c>
      <c r="L5" s="9">
        <f>'tieri 00'!K12</f>
        <v>3.83</v>
      </c>
      <c r="M5" s="9">
        <f>SUM(C5:L5)</f>
        <v>338003.6</v>
      </c>
      <c r="Q5" s="9" t="s">
        <v>82</v>
      </c>
      <c r="R5" s="9">
        <f>C14</f>
        <v>4620.9799999999996</v>
      </c>
      <c r="S5" s="9">
        <f t="shared" ref="S5:AA5" si="0">D14</f>
        <v>27894.59</v>
      </c>
      <c r="T5" s="9">
        <f t="shared" si="0"/>
        <v>236.25</v>
      </c>
      <c r="U5" s="9">
        <f t="shared" si="0"/>
        <v>243075.49</v>
      </c>
      <c r="V5" s="9">
        <f t="shared" si="0"/>
        <v>7028.81</v>
      </c>
      <c r="W5" s="9">
        <f t="shared" si="0"/>
        <v>1984.28</v>
      </c>
      <c r="X5" s="9">
        <f t="shared" si="0"/>
        <v>21121.94</v>
      </c>
      <c r="Y5" s="9">
        <f t="shared" si="0"/>
        <v>31900.47</v>
      </c>
      <c r="Z5" s="9">
        <f t="shared" si="0"/>
        <v>138.43</v>
      </c>
      <c r="AA5" s="9">
        <f t="shared" si="0"/>
        <v>2.36</v>
      </c>
      <c r="AB5" s="10">
        <f>SUM(R5:AA5)</f>
        <v>338003.60000000003</v>
      </c>
      <c r="AE5" s="9" t="s">
        <v>83</v>
      </c>
      <c r="AF5" s="9">
        <f>R14</f>
        <v>4729.58</v>
      </c>
      <c r="AG5" s="9">
        <f t="shared" ref="AG5:AO5" si="1">S14</f>
        <v>27856.21</v>
      </c>
      <c r="AH5" s="9">
        <f t="shared" si="1"/>
        <v>220.26</v>
      </c>
      <c r="AI5" s="9">
        <f t="shared" si="1"/>
        <v>242959.52</v>
      </c>
      <c r="AJ5" s="9">
        <f t="shared" si="1"/>
        <v>7028.81</v>
      </c>
      <c r="AK5" s="9">
        <f t="shared" si="1"/>
        <v>1988.21</v>
      </c>
      <c r="AL5" s="9">
        <f t="shared" si="1"/>
        <v>21182.34</v>
      </c>
      <c r="AM5" s="9">
        <f t="shared" si="1"/>
        <v>31900.28</v>
      </c>
      <c r="AN5" s="9">
        <f t="shared" si="1"/>
        <v>138.38999999999999</v>
      </c>
      <c r="AO5" s="9">
        <f t="shared" si="1"/>
        <v>0</v>
      </c>
      <c r="AP5" s="10">
        <f>SUM(AF5:AO5)</f>
        <v>338003.60000000009</v>
      </c>
      <c r="AS5" s="9" t="s">
        <v>72</v>
      </c>
      <c r="AT5" s="9">
        <f>C5</f>
        <v>4510.92</v>
      </c>
      <c r="AU5" s="9">
        <f t="shared" ref="AU5:BC5" si="2">D5</f>
        <v>27449.75</v>
      </c>
      <c r="AV5" s="9">
        <f t="shared" si="2"/>
        <v>240.67</v>
      </c>
      <c r="AW5" s="9">
        <f t="shared" si="2"/>
        <v>243467.89</v>
      </c>
      <c r="AX5" s="9">
        <f t="shared" si="2"/>
        <v>7028.81</v>
      </c>
      <c r="AY5" s="9">
        <f t="shared" si="2"/>
        <v>1984.36</v>
      </c>
      <c r="AZ5" s="9">
        <f t="shared" si="2"/>
        <v>21277.69</v>
      </c>
      <c r="BA5" s="9">
        <f t="shared" si="2"/>
        <v>31901.25</v>
      </c>
      <c r="BB5" s="9">
        <f t="shared" si="2"/>
        <v>138.43</v>
      </c>
      <c r="BC5" s="9">
        <f t="shared" si="2"/>
        <v>3.83</v>
      </c>
      <c r="BD5" s="10">
        <f>SUM(AT5:BC5)</f>
        <v>338003.6</v>
      </c>
    </row>
    <row r="6" spans="1:56" ht="28.8" x14ac:dyDescent="0.3">
      <c r="B6" s="11" t="s">
        <v>73</v>
      </c>
      <c r="C6" s="12">
        <f t="shared" ref="C6:K6" si="3">C5-C12</f>
        <v>13.510000000000218</v>
      </c>
      <c r="D6" s="12">
        <f t="shared" si="3"/>
        <v>25.889999999999418</v>
      </c>
      <c r="E6" s="12">
        <f t="shared" si="3"/>
        <v>4.8699999999999761</v>
      </c>
      <c r="F6" s="12">
        <f t="shared" si="3"/>
        <v>6729.5500000000175</v>
      </c>
      <c r="G6" s="12">
        <f t="shared" si="3"/>
        <v>0</v>
      </c>
      <c r="H6" s="12">
        <f t="shared" si="3"/>
        <v>7.999999999992724E-2</v>
      </c>
      <c r="I6" s="12">
        <f t="shared" si="3"/>
        <v>200.52999999999884</v>
      </c>
      <c r="J6" s="12">
        <f t="shared" si="3"/>
        <v>0.77999999999883585</v>
      </c>
      <c r="K6" s="12">
        <f t="shared" si="3"/>
        <v>0</v>
      </c>
      <c r="L6" s="12"/>
      <c r="M6" s="12">
        <f>M5-M12</f>
        <v>6976.679999999993</v>
      </c>
      <c r="Q6" s="11" t="s">
        <v>73</v>
      </c>
      <c r="R6" s="12">
        <f t="shared" ref="R6:Z6" si="4">R5-R12</f>
        <v>14.769999999999527</v>
      </c>
      <c r="S6" s="12">
        <f t="shared" si="4"/>
        <v>100.77000000000044</v>
      </c>
      <c r="T6" s="12">
        <f t="shared" si="4"/>
        <v>34.539999999999992</v>
      </c>
      <c r="U6" s="12">
        <f t="shared" si="4"/>
        <v>6489.3199999999779</v>
      </c>
      <c r="V6" s="12">
        <f t="shared" si="4"/>
        <v>0</v>
      </c>
      <c r="W6" s="12">
        <f t="shared" si="4"/>
        <v>1.8599999999999</v>
      </c>
      <c r="X6" s="12">
        <f t="shared" si="4"/>
        <v>31.329999999998108</v>
      </c>
      <c r="Y6" s="12">
        <f t="shared" si="4"/>
        <v>0.19000000000232831</v>
      </c>
      <c r="Z6" s="12">
        <f t="shared" si="4"/>
        <v>2.0300000000000011</v>
      </c>
      <c r="AA6" s="12"/>
      <c r="AB6" s="12">
        <f>AB5-AB12</f>
        <v>6677.1699999999837</v>
      </c>
      <c r="AE6" s="11" t="s">
        <v>73</v>
      </c>
      <c r="AF6" s="12">
        <f t="shared" ref="AF6:AN6" si="5">AF5-AF12</f>
        <v>73.399999999999636</v>
      </c>
      <c r="AG6" s="12">
        <f t="shared" si="5"/>
        <v>24.75</v>
      </c>
      <c r="AH6" s="12">
        <f t="shared" si="5"/>
        <v>8.5799999999999841</v>
      </c>
      <c r="AI6" s="12">
        <f t="shared" si="5"/>
        <v>7018.4100000000035</v>
      </c>
      <c r="AJ6" s="12">
        <f t="shared" si="5"/>
        <v>0</v>
      </c>
      <c r="AK6" s="12">
        <f t="shared" si="5"/>
        <v>0.42000000000007276</v>
      </c>
      <c r="AL6" s="12">
        <f t="shared" si="5"/>
        <v>29.220000000001164</v>
      </c>
      <c r="AM6" s="12">
        <f t="shared" si="5"/>
        <v>0.11999999999898137</v>
      </c>
      <c r="AN6" s="12">
        <f t="shared" si="5"/>
        <v>5.0299999999999727</v>
      </c>
      <c r="AO6" s="12"/>
      <c r="AP6" s="12">
        <f>AP5-AP12</f>
        <v>7159.9300000001676</v>
      </c>
      <c r="AS6" s="11" t="s">
        <v>73</v>
      </c>
      <c r="AT6" s="12">
        <f t="shared" ref="AT6:BB6" si="6">AT5-AT12</f>
        <v>75.699999999999818</v>
      </c>
      <c r="AU6" s="12">
        <f t="shared" si="6"/>
        <v>112.31999999999971</v>
      </c>
      <c r="AV6" s="12">
        <f t="shared" si="6"/>
        <v>45.319999999999993</v>
      </c>
      <c r="AW6" s="12">
        <f t="shared" si="6"/>
        <v>19133.910000000003</v>
      </c>
      <c r="AX6" s="12">
        <f t="shared" si="6"/>
        <v>0</v>
      </c>
      <c r="AY6" s="12">
        <f t="shared" si="6"/>
        <v>2.3599999999999</v>
      </c>
      <c r="AZ6" s="12">
        <f t="shared" si="6"/>
        <v>228.97999999999956</v>
      </c>
      <c r="BA6" s="12">
        <f t="shared" si="6"/>
        <v>1.0900000000001455</v>
      </c>
      <c r="BB6" s="12">
        <f t="shared" si="6"/>
        <v>6.4399999999999977</v>
      </c>
      <c r="BC6" s="12"/>
      <c r="BD6" s="12">
        <f>BD5-BD12</f>
        <v>338003.6</v>
      </c>
    </row>
    <row r="7" spans="1:56" ht="28.8" x14ac:dyDescent="0.3">
      <c r="B7" s="11" t="s">
        <v>74</v>
      </c>
      <c r="C7" s="12">
        <f t="shared" ref="C7:K7" si="7">C14-C12</f>
        <v>123.56999999999971</v>
      </c>
      <c r="D7" s="12">
        <f t="shared" si="7"/>
        <v>470.72999999999956</v>
      </c>
      <c r="E7" s="12">
        <f t="shared" si="7"/>
        <v>0.44999999999998863</v>
      </c>
      <c r="F7" s="12">
        <f t="shared" si="7"/>
        <v>6337.1499999999942</v>
      </c>
      <c r="G7" s="12">
        <f t="shared" si="7"/>
        <v>0</v>
      </c>
      <c r="H7" s="12">
        <f t="shared" si="7"/>
        <v>0</v>
      </c>
      <c r="I7" s="12">
        <f t="shared" si="7"/>
        <v>44.779999999998836</v>
      </c>
      <c r="J7" s="12">
        <f t="shared" si="7"/>
        <v>0</v>
      </c>
      <c r="K7" s="12">
        <f t="shared" si="7"/>
        <v>0</v>
      </c>
      <c r="L7" s="12"/>
      <c r="M7" s="12">
        <f>M14-M12</f>
        <v>6976.6800000000512</v>
      </c>
      <c r="Q7" s="11" t="s">
        <v>74</v>
      </c>
      <c r="R7" s="12">
        <f t="shared" ref="R7:Z7" si="8">R14-R12</f>
        <v>123.36999999999989</v>
      </c>
      <c r="S7" s="12">
        <f t="shared" si="8"/>
        <v>62.389999999999418</v>
      </c>
      <c r="T7" s="12">
        <f t="shared" si="8"/>
        <v>18.549999999999983</v>
      </c>
      <c r="U7" s="12">
        <f t="shared" si="8"/>
        <v>6373.3499999999767</v>
      </c>
      <c r="V7" s="12">
        <f t="shared" si="8"/>
        <v>0</v>
      </c>
      <c r="W7" s="12">
        <f t="shared" si="8"/>
        <v>5.7899999999999636</v>
      </c>
      <c r="X7" s="12">
        <f t="shared" si="8"/>
        <v>91.729999999999563</v>
      </c>
      <c r="Y7" s="12">
        <f t="shared" si="8"/>
        <v>0</v>
      </c>
      <c r="Z7" s="12">
        <f t="shared" si="8"/>
        <v>1.9899999999999807</v>
      </c>
      <c r="AA7" s="12"/>
      <c r="AB7" s="12">
        <f>AB14-AB12</f>
        <v>6677.1700000000419</v>
      </c>
      <c r="AE7" s="11" t="s">
        <v>74</v>
      </c>
      <c r="AF7" s="12">
        <f t="shared" ref="AF7:AN7" si="9">AF14-AF12</f>
        <v>96.799999999999272</v>
      </c>
      <c r="AG7" s="12">
        <f t="shared" si="9"/>
        <v>155.03000000000247</v>
      </c>
      <c r="AH7" s="12">
        <f t="shared" si="9"/>
        <v>15.180000000000007</v>
      </c>
      <c r="AI7" s="12">
        <f t="shared" si="9"/>
        <v>6803.9000000000233</v>
      </c>
      <c r="AJ7" s="12">
        <f t="shared" si="9"/>
        <v>0</v>
      </c>
      <c r="AK7" s="12">
        <f t="shared" si="9"/>
        <v>0.40000000000009095</v>
      </c>
      <c r="AL7" s="12">
        <f t="shared" si="9"/>
        <v>88.620000000002619</v>
      </c>
      <c r="AM7" s="12">
        <f t="shared" si="9"/>
        <v>0</v>
      </c>
      <c r="AN7" s="12">
        <f t="shared" si="9"/>
        <v>0</v>
      </c>
      <c r="AO7" s="12"/>
      <c r="AP7" s="12">
        <f>AP14-AP12</f>
        <v>7159.9300000000512</v>
      </c>
      <c r="AS7" s="11" t="s">
        <v>74</v>
      </c>
      <c r="AT7" s="12">
        <f t="shared" ref="AT7:BB7" si="10">AT14-AT12</f>
        <v>317.75999999999931</v>
      </c>
      <c r="AU7" s="12">
        <f t="shared" si="10"/>
        <v>649.06000000000131</v>
      </c>
      <c r="AV7" s="12">
        <f t="shared" si="10"/>
        <v>31.510000000000019</v>
      </c>
      <c r="AW7" s="12">
        <f t="shared" si="10"/>
        <v>18411.03</v>
      </c>
      <c r="AX7" s="12">
        <f t="shared" si="10"/>
        <v>0</v>
      </c>
      <c r="AY7" s="12">
        <f t="shared" si="10"/>
        <v>6.1900000000000546</v>
      </c>
      <c r="AZ7" s="12">
        <f t="shared" si="10"/>
        <v>193.03000000000247</v>
      </c>
      <c r="BA7" s="12">
        <f t="shared" si="10"/>
        <v>0</v>
      </c>
      <c r="BB7" s="12">
        <f t="shared" si="10"/>
        <v>1.3700000000000045</v>
      </c>
      <c r="BC7" s="12"/>
      <c r="BD7" s="12">
        <f>BD14-BD12</f>
        <v>338003.6</v>
      </c>
    </row>
    <row r="8" spans="1:56" ht="28.8" x14ac:dyDescent="0.3">
      <c r="B8" s="11" t="s">
        <v>75</v>
      </c>
      <c r="C8" s="13">
        <f t="shared" ref="C8:K8" si="11">C7-C6</f>
        <v>110.05999999999949</v>
      </c>
      <c r="D8" s="13">
        <f t="shared" si="11"/>
        <v>444.84000000000015</v>
      </c>
      <c r="E8" s="13">
        <f t="shared" si="11"/>
        <v>-4.4199999999999875</v>
      </c>
      <c r="F8" s="13">
        <f t="shared" si="11"/>
        <v>-392.40000000002328</v>
      </c>
      <c r="G8" s="13">
        <f t="shared" si="11"/>
        <v>0</v>
      </c>
      <c r="H8" s="13">
        <f t="shared" si="11"/>
        <v>-7.999999999992724E-2</v>
      </c>
      <c r="I8" s="13">
        <f t="shared" si="11"/>
        <v>-155.75</v>
      </c>
      <c r="J8" s="13">
        <f t="shared" si="11"/>
        <v>-0.77999999999883585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108.60000000000036</v>
      </c>
      <c r="S8" s="13">
        <f t="shared" si="12"/>
        <v>-38.380000000001019</v>
      </c>
      <c r="T8" s="13">
        <f t="shared" si="12"/>
        <v>-15.990000000000009</v>
      </c>
      <c r="U8" s="13">
        <f t="shared" si="12"/>
        <v>-115.97000000000116</v>
      </c>
      <c r="V8" s="13">
        <f t="shared" si="12"/>
        <v>0</v>
      </c>
      <c r="W8" s="13">
        <f t="shared" si="12"/>
        <v>3.9300000000000637</v>
      </c>
      <c r="X8" s="13">
        <f t="shared" si="12"/>
        <v>60.400000000001455</v>
      </c>
      <c r="Y8" s="13">
        <f t="shared" si="12"/>
        <v>-0.19000000000232831</v>
      </c>
      <c r="Z8" s="13">
        <f t="shared" si="12"/>
        <v>-4.0000000000020464E-2</v>
      </c>
      <c r="AA8" s="13"/>
      <c r="AB8" s="14"/>
      <c r="AE8" s="11" t="s">
        <v>75</v>
      </c>
      <c r="AF8" s="13">
        <f t="shared" ref="AF8:AN8" si="13">AF7-AF6</f>
        <v>23.399999999999636</v>
      </c>
      <c r="AG8" s="13">
        <f t="shared" si="13"/>
        <v>130.28000000000247</v>
      </c>
      <c r="AH8" s="13">
        <f t="shared" si="13"/>
        <v>6.6000000000000227</v>
      </c>
      <c r="AI8" s="13">
        <f t="shared" si="13"/>
        <v>-214.50999999998021</v>
      </c>
      <c r="AJ8" s="13">
        <f t="shared" si="13"/>
        <v>0</v>
      </c>
      <c r="AK8" s="13">
        <f t="shared" si="13"/>
        <v>-1.999999999998181E-2</v>
      </c>
      <c r="AL8" s="13">
        <f t="shared" si="13"/>
        <v>59.400000000001455</v>
      </c>
      <c r="AM8" s="13">
        <f t="shared" si="13"/>
        <v>-0.11999999999898137</v>
      </c>
      <c r="AN8" s="13">
        <f t="shared" si="13"/>
        <v>-5.0299999999999727</v>
      </c>
      <c r="AO8" s="13"/>
      <c r="AP8" s="14"/>
      <c r="AS8" s="11" t="s">
        <v>75</v>
      </c>
      <c r="AT8" s="13">
        <f t="shared" ref="AT8:BB8" si="14">AT7-AT6</f>
        <v>242.05999999999949</v>
      </c>
      <c r="AU8" s="13">
        <f t="shared" si="14"/>
        <v>536.7400000000016</v>
      </c>
      <c r="AV8" s="13">
        <f t="shared" si="14"/>
        <v>-13.809999999999974</v>
      </c>
      <c r="AW8" s="13">
        <f t="shared" si="14"/>
        <v>-722.88000000000466</v>
      </c>
      <c r="AX8" s="13">
        <f t="shared" si="14"/>
        <v>0</v>
      </c>
      <c r="AY8" s="13">
        <f t="shared" si="14"/>
        <v>3.8300000000001546</v>
      </c>
      <c r="AZ8" s="13">
        <f t="shared" si="14"/>
        <v>-35.94999999999709</v>
      </c>
      <c r="BA8" s="13">
        <f t="shared" si="14"/>
        <v>-1.0900000000001455</v>
      </c>
      <c r="BB8" s="13">
        <f t="shared" si="14"/>
        <v>-5.0699999999999932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2.4398570579837258</v>
      </c>
      <c r="D9" s="16">
        <f t="shared" si="15"/>
        <v>1.6205612072969704</v>
      </c>
      <c r="E9" s="16">
        <f t="shared" si="15"/>
        <v>-1.836539660115506</v>
      </c>
      <c r="F9" s="16">
        <f t="shared" si="15"/>
        <v>-0.1611711507419</v>
      </c>
      <c r="G9" s="16">
        <f t="shared" si="15"/>
        <v>0</v>
      </c>
      <c r="H9" s="16">
        <f t="shared" si="15"/>
        <v>-4.0315265375197671E-3</v>
      </c>
      <c r="I9" s="16">
        <f t="shared" si="15"/>
        <v>-0.73198735389038949</v>
      </c>
      <c r="J9" s="16">
        <f t="shared" si="15"/>
        <v>-2.445045256843653E-3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2.3501508338058241</v>
      </c>
      <c r="S9" s="16">
        <f t="shared" si="16"/>
        <v>-0.13758940353667512</v>
      </c>
      <c r="T9" s="16">
        <f t="shared" si="16"/>
        <v>-6.7682539682539717</v>
      </c>
      <c r="U9" s="16">
        <f t="shared" si="16"/>
        <v>-4.7709458489624421E-2</v>
      </c>
      <c r="V9" s="16">
        <f t="shared" si="16"/>
        <v>0</v>
      </c>
      <c r="W9" s="16">
        <f t="shared" si="16"/>
        <v>0.19805672586530446</v>
      </c>
      <c r="X9" s="16">
        <f t="shared" si="16"/>
        <v>0.28595858145606634</v>
      </c>
      <c r="Y9" s="16">
        <f t="shared" si="16"/>
        <v>-5.9560250993897048E-4</v>
      </c>
      <c r="Z9" s="16">
        <f t="shared" si="16"/>
        <v>-2.8895470634992752E-2</v>
      </c>
      <c r="AA9" s="16"/>
      <c r="AB9" s="17"/>
      <c r="AE9" s="15" t="s">
        <v>76</v>
      </c>
      <c r="AF9" s="16">
        <f t="shared" ref="AF9:AN9" si="17">AF8/AF5*100</f>
        <v>0.49475851978399005</v>
      </c>
      <c r="AG9" s="16">
        <f t="shared" si="17"/>
        <v>0.46768745640560033</v>
      </c>
      <c r="AH9" s="16">
        <f t="shared" si="17"/>
        <v>2.9964587305911299</v>
      </c>
      <c r="AI9" s="16">
        <f t="shared" si="17"/>
        <v>-8.8290427969227231E-2</v>
      </c>
      <c r="AJ9" s="16">
        <f t="shared" si="17"/>
        <v>0</v>
      </c>
      <c r="AK9" s="16">
        <f t="shared" si="17"/>
        <v>-1.0059299570961723E-3</v>
      </c>
      <c r="AL9" s="16">
        <f t="shared" si="17"/>
        <v>0.28042227629242783</v>
      </c>
      <c r="AM9" s="16">
        <f t="shared" si="17"/>
        <v>-3.7617224676078512E-4</v>
      </c>
      <c r="AN9" s="16">
        <f t="shared" si="17"/>
        <v>-3.6346556832140857</v>
      </c>
      <c r="AO9" s="16"/>
      <c r="AP9" s="17"/>
      <c r="AS9" s="15" t="s">
        <v>76</v>
      </c>
      <c r="AT9" s="16">
        <f t="shared" ref="AT9:BB9" si="18">AT8/AT5*100</f>
        <v>5.3660894008317479</v>
      </c>
      <c r="AU9" s="16">
        <f t="shared" si="18"/>
        <v>1.955354784651961</v>
      </c>
      <c r="AV9" s="16">
        <f t="shared" si="18"/>
        <v>-5.738147671084878</v>
      </c>
      <c r="AW9" s="16">
        <f t="shared" si="18"/>
        <v>-0.29690978962359454</v>
      </c>
      <c r="AX9" s="16">
        <f t="shared" si="18"/>
        <v>0</v>
      </c>
      <c r="AY9" s="16">
        <f t="shared" si="18"/>
        <v>0.19300933298394218</v>
      </c>
      <c r="AZ9" s="16">
        <f t="shared" si="18"/>
        <v>-0.16895631057693336</v>
      </c>
      <c r="BA9" s="16">
        <f t="shared" si="18"/>
        <v>-3.4167940127742499E-3</v>
      </c>
      <c r="BB9" s="16">
        <f t="shared" si="18"/>
        <v>-3.6625009029834525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137.07999999999993</v>
      </c>
      <c r="D10" s="18">
        <f t="shared" si="19"/>
        <v>496.61999999999898</v>
      </c>
      <c r="E10" s="18">
        <f t="shared" si="19"/>
        <v>5.3199999999999648</v>
      </c>
      <c r="F10" s="18">
        <f t="shared" si="19"/>
        <v>13066.700000000012</v>
      </c>
      <c r="G10" s="18">
        <f t="shared" si="19"/>
        <v>0</v>
      </c>
      <c r="H10" s="18">
        <f t="shared" si="19"/>
        <v>7.999999999992724E-2</v>
      </c>
      <c r="I10" s="18">
        <f t="shared" si="19"/>
        <v>245.30999999999767</v>
      </c>
      <c r="J10" s="18">
        <f t="shared" si="19"/>
        <v>0.77999999999883585</v>
      </c>
      <c r="K10" s="18">
        <f t="shared" si="19"/>
        <v>0</v>
      </c>
      <c r="L10" s="18"/>
      <c r="M10" s="18">
        <f>M6+M7</f>
        <v>13953.360000000044</v>
      </c>
      <c r="Q10" s="11" t="s">
        <v>77</v>
      </c>
      <c r="R10" s="18">
        <f t="shared" ref="R10:Z10" si="20">R6+R7</f>
        <v>138.13999999999942</v>
      </c>
      <c r="S10" s="18">
        <f t="shared" si="20"/>
        <v>163.15999999999985</v>
      </c>
      <c r="T10" s="18">
        <f t="shared" si="20"/>
        <v>53.089999999999975</v>
      </c>
      <c r="U10" s="18">
        <f t="shared" si="20"/>
        <v>12862.669999999955</v>
      </c>
      <c r="V10" s="18">
        <f t="shared" si="20"/>
        <v>0</v>
      </c>
      <c r="W10" s="18">
        <f t="shared" si="20"/>
        <v>7.6499999999998636</v>
      </c>
      <c r="X10" s="18">
        <f t="shared" si="20"/>
        <v>123.05999999999767</v>
      </c>
      <c r="Y10" s="18">
        <f t="shared" si="20"/>
        <v>0.19000000000232831</v>
      </c>
      <c r="Z10" s="18">
        <f t="shared" si="20"/>
        <v>4.0199999999999818</v>
      </c>
      <c r="AA10" s="18"/>
      <c r="AB10" s="18">
        <f>AB6+AB7</f>
        <v>13354.340000000026</v>
      </c>
      <c r="AE10" s="11" t="s">
        <v>77</v>
      </c>
      <c r="AF10" s="18">
        <f t="shared" ref="AF10:AN10" si="21">AF6+AF7</f>
        <v>170.19999999999891</v>
      </c>
      <c r="AG10" s="18">
        <f t="shared" si="21"/>
        <v>179.78000000000247</v>
      </c>
      <c r="AH10" s="18">
        <f t="shared" si="21"/>
        <v>23.759999999999991</v>
      </c>
      <c r="AI10" s="18">
        <f t="shared" si="21"/>
        <v>13822.310000000027</v>
      </c>
      <c r="AJ10" s="18">
        <f t="shared" si="21"/>
        <v>0</v>
      </c>
      <c r="AK10" s="18">
        <f t="shared" si="21"/>
        <v>0.82000000000016371</v>
      </c>
      <c r="AL10" s="18">
        <f t="shared" si="21"/>
        <v>117.84000000000378</v>
      </c>
      <c r="AM10" s="18">
        <f t="shared" si="21"/>
        <v>0.11999999999898137</v>
      </c>
      <c r="AN10" s="18">
        <f t="shared" si="21"/>
        <v>5.0299999999999727</v>
      </c>
      <c r="AO10" s="18"/>
      <c r="AP10" s="18">
        <f>AP6+AP7</f>
        <v>14319.860000000219</v>
      </c>
      <c r="AS10" s="11" t="s">
        <v>77</v>
      </c>
      <c r="AT10" s="18">
        <f t="shared" ref="AT10:BB10" si="22">AT6+AT7</f>
        <v>393.45999999999913</v>
      </c>
      <c r="AU10" s="18">
        <f t="shared" si="22"/>
        <v>761.38000000000102</v>
      </c>
      <c r="AV10" s="18">
        <f t="shared" si="22"/>
        <v>76.830000000000013</v>
      </c>
      <c r="AW10" s="18">
        <f t="shared" si="22"/>
        <v>37544.94</v>
      </c>
      <c r="AX10" s="18">
        <f t="shared" si="22"/>
        <v>0</v>
      </c>
      <c r="AY10" s="18">
        <f t="shared" si="22"/>
        <v>8.5499999999999545</v>
      </c>
      <c r="AZ10" s="18">
        <f t="shared" si="22"/>
        <v>422.01000000000204</v>
      </c>
      <c r="BA10" s="18">
        <f t="shared" si="22"/>
        <v>1.0900000000001455</v>
      </c>
      <c r="BB10" s="18">
        <f t="shared" si="22"/>
        <v>7.8100000000000023</v>
      </c>
      <c r="BC10" s="18"/>
      <c r="BD10" s="18">
        <f>BD6+BD7</f>
        <v>676007.2</v>
      </c>
    </row>
    <row r="11" spans="1:56" ht="28.8" x14ac:dyDescent="0.3">
      <c r="B11" s="11" t="s">
        <v>78</v>
      </c>
      <c r="C11" s="19">
        <f t="shared" ref="C11:K11" si="23">C10/C5*100</f>
        <v>3.0388479511939899</v>
      </c>
      <c r="D11" s="19">
        <f t="shared" si="23"/>
        <v>1.8091968050710807</v>
      </c>
      <c r="E11" s="19">
        <f t="shared" si="23"/>
        <v>2.2104956995055325</v>
      </c>
      <c r="F11" s="19">
        <f t="shared" si="23"/>
        <v>5.3669089587132044</v>
      </c>
      <c r="G11" s="19">
        <f t="shared" si="23"/>
        <v>0</v>
      </c>
      <c r="H11" s="19">
        <f t="shared" si="23"/>
        <v>4.0315265375197671E-3</v>
      </c>
      <c r="I11" s="19">
        <f t="shared" si="23"/>
        <v>1.1528977064709454</v>
      </c>
      <c r="J11" s="19">
        <f t="shared" si="23"/>
        <v>2.445045256843653E-3</v>
      </c>
      <c r="K11" s="19">
        <f t="shared" si="23"/>
        <v>0</v>
      </c>
      <c r="L11" s="19"/>
      <c r="M11" s="19">
        <f>M10/M5*100</f>
        <v>4.1281690490870648</v>
      </c>
      <c r="Q11" s="11" t="s">
        <v>78</v>
      </c>
      <c r="R11" s="19">
        <f t="shared" ref="R11:Z11" si="24">R10/R5*100</f>
        <v>2.9894091729459862</v>
      </c>
      <c r="S11" s="19">
        <f t="shared" si="24"/>
        <v>0.58491628663479145</v>
      </c>
      <c r="T11" s="19">
        <f t="shared" si="24"/>
        <v>22.471957671957661</v>
      </c>
      <c r="U11" s="19">
        <f t="shared" si="24"/>
        <v>5.2916359440435379</v>
      </c>
      <c r="V11" s="19">
        <f t="shared" si="24"/>
        <v>0</v>
      </c>
      <c r="W11" s="19">
        <f t="shared" si="24"/>
        <v>0.38553026790573219</v>
      </c>
      <c r="X11" s="19">
        <f t="shared" si="24"/>
        <v>0.58261693764870881</v>
      </c>
      <c r="Y11" s="19">
        <f t="shared" si="24"/>
        <v>5.9560250993897048E-4</v>
      </c>
      <c r="Z11" s="19">
        <f t="shared" si="24"/>
        <v>2.9039947988152721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3.598628208001533</v>
      </c>
      <c r="AG11" s="19">
        <f t="shared" si="25"/>
        <v>0.64538571471137851</v>
      </c>
      <c r="AH11" s="19">
        <f t="shared" si="25"/>
        <v>10.787251430128027</v>
      </c>
      <c r="AI11" s="19">
        <f t="shared" si="25"/>
        <v>5.6891411375853993</v>
      </c>
      <c r="AJ11" s="19">
        <f t="shared" si="25"/>
        <v>0</v>
      </c>
      <c r="AK11" s="19">
        <f t="shared" si="25"/>
        <v>4.1243128240988809E-2</v>
      </c>
      <c r="AL11" s="19">
        <f t="shared" si="25"/>
        <v>0.55631247539225492</v>
      </c>
      <c r="AM11" s="19">
        <f t="shared" si="25"/>
        <v>3.7617224676078512E-4</v>
      </c>
      <c r="AN11" s="19">
        <f t="shared" si="25"/>
        <v>3.6346556832140857</v>
      </c>
      <c r="AO11" s="19"/>
      <c r="AP11" s="19">
        <f>AP10/AP5*100</f>
        <v>4.2365998468655999</v>
      </c>
      <c r="AS11" s="11" t="s">
        <v>78</v>
      </c>
      <c r="AT11" s="19">
        <f t="shared" ref="AT11:BA11" si="26">AT10/AT5*100</f>
        <v>8.7223892243710619</v>
      </c>
      <c r="AU11" s="19">
        <f t="shared" si="26"/>
        <v>2.7737228936511298</v>
      </c>
      <c r="AV11" s="19">
        <f t="shared" si="26"/>
        <v>31.923380562596094</v>
      </c>
      <c r="AW11" s="19">
        <f t="shared" si="26"/>
        <v>15.42090006201639</v>
      </c>
      <c r="AX11" s="19">
        <f t="shared" si="26"/>
        <v>0</v>
      </c>
      <c r="AY11" s="19">
        <f t="shared" si="26"/>
        <v>0.43086939869781465</v>
      </c>
      <c r="AZ11" s="19">
        <f t="shared" si="26"/>
        <v>1.9833449965668364</v>
      </c>
      <c r="BA11" s="19">
        <f t="shared" si="26"/>
        <v>3.4167940127742499E-3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'00-06'!B12</f>
        <v>4497.41</v>
      </c>
      <c r="D12" s="12">
        <f>'00-06'!C12</f>
        <v>27423.86</v>
      </c>
      <c r="E12" s="12">
        <f>'00-06'!D12</f>
        <v>235.8</v>
      </c>
      <c r="F12" s="12">
        <f>'00-06'!E12</f>
        <v>236738.34</v>
      </c>
      <c r="G12" s="12">
        <f>'00-06'!F12</f>
        <v>7028.81</v>
      </c>
      <c r="H12" s="12">
        <f>'00-06'!G12</f>
        <v>1984.28</v>
      </c>
      <c r="I12" s="12">
        <f>'00-06'!H12</f>
        <v>21077.16</v>
      </c>
      <c r="J12" s="12">
        <f>'00-06'!I12</f>
        <v>31900.47</v>
      </c>
      <c r="K12" s="12">
        <f>'00-06'!J12</f>
        <v>138.43</v>
      </c>
      <c r="L12" s="12">
        <f>'00-06'!K12</f>
        <v>2.36</v>
      </c>
      <c r="M12" s="20">
        <f>SUM(C12:L12)</f>
        <v>331026.92</v>
      </c>
      <c r="Q12" s="11" t="s">
        <v>79</v>
      </c>
      <c r="R12" s="12">
        <f>'06-12'!B12</f>
        <v>4606.21</v>
      </c>
      <c r="S12" s="12">
        <f>'06-12'!C12</f>
        <v>27793.82</v>
      </c>
      <c r="T12" s="12">
        <f>'06-12'!D12</f>
        <v>201.71</v>
      </c>
      <c r="U12" s="12">
        <f>'06-12'!E12</f>
        <v>236586.17</v>
      </c>
      <c r="V12" s="12">
        <f>'06-12'!F12</f>
        <v>7028.81</v>
      </c>
      <c r="W12" s="12">
        <f>'06-12'!G12</f>
        <v>1982.42</v>
      </c>
      <c r="X12" s="12">
        <f>'06-12'!H12</f>
        <v>21090.61</v>
      </c>
      <c r="Y12" s="12">
        <f>'06-12'!I12</f>
        <v>31900.28</v>
      </c>
      <c r="Z12" s="12">
        <f>'06-12'!J12</f>
        <v>136.4</v>
      </c>
      <c r="AA12" s="12">
        <f>'06-12'!K12</f>
        <v>0</v>
      </c>
      <c r="AB12" s="20">
        <f>SUM(R12:AA12)</f>
        <v>331326.43000000005</v>
      </c>
      <c r="AE12" s="11" t="s">
        <v>79</v>
      </c>
      <c r="AF12" s="12">
        <f>'12-18'!B12</f>
        <v>4656.18</v>
      </c>
      <c r="AG12" s="12">
        <f>'12-18'!C12</f>
        <v>27831.46</v>
      </c>
      <c r="AH12" s="12">
        <f>'12-18'!D12</f>
        <v>211.68</v>
      </c>
      <c r="AI12" s="12">
        <f>'12-18'!E12</f>
        <v>235941.11</v>
      </c>
      <c r="AJ12" s="12">
        <f>'12-18'!F12</f>
        <v>7028.81</v>
      </c>
      <c r="AK12" s="12">
        <f>'12-18'!G12</f>
        <v>1987.79</v>
      </c>
      <c r="AL12" s="12">
        <f>'12-18'!H12</f>
        <v>21153.119999999999</v>
      </c>
      <c r="AM12" s="12">
        <f>'12-18'!I12</f>
        <v>31900.16</v>
      </c>
      <c r="AN12" s="12">
        <f>'12-18'!J12</f>
        <v>133.36000000000001</v>
      </c>
      <c r="AO12" s="12">
        <f>'12-18'!K12</f>
        <v>0</v>
      </c>
      <c r="AP12" s="20">
        <f>SUM(AF12:AO12)</f>
        <v>330843.66999999993</v>
      </c>
      <c r="AS12" s="11" t="s">
        <v>79</v>
      </c>
      <c r="AT12" s="12">
        <f>'00-18'!B12</f>
        <v>4435.22</v>
      </c>
      <c r="AU12" s="12">
        <f>'00-18'!C12</f>
        <v>27337.43</v>
      </c>
      <c r="AV12" s="12">
        <f>'00-18'!D12</f>
        <v>195.35</v>
      </c>
      <c r="AW12" s="12">
        <f>'00-18'!E12</f>
        <v>224333.98</v>
      </c>
      <c r="AX12" s="12">
        <f>'00-18'!F12</f>
        <v>7028.81</v>
      </c>
      <c r="AY12" s="12">
        <f>'00-18'!G12</f>
        <v>1982</v>
      </c>
      <c r="AZ12" s="12">
        <f>'00-18'!H12</f>
        <v>21048.71</v>
      </c>
      <c r="BA12" s="12">
        <f>'00-18'!I12</f>
        <v>31900.16</v>
      </c>
      <c r="BB12" s="12">
        <f>'00-18'!J12</f>
        <v>131.99</v>
      </c>
      <c r="BC12" s="12">
        <f>'00-18'!K12</f>
        <v>0</v>
      </c>
      <c r="BD12" s="12">
        <f>'00-18'!L7</f>
        <v>0</v>
      </c>
    </row>
    <row r="13" spans="1:56" x14ac:dyDescent="0.3">
      <c r="B13" s="11" t="s">
        <v>80</v>
      </c>
      <c r="C13" s="19">
        <f t="shared" ref="C13:K13" si="27">C12/C5*100</f>
        <v>99.700504553394865</v>
      </c>
      <c r="D13" s="19">
        <f t="shared" si="27"/>
        <v>99.905682201112938</v>
      </c>
      <c r="E13" s="19">
        <f t="shared" si="27"/>
        <v>97.97648232018949</v>
      </c>
      <c r="F13" s="19">
        <f t="shared" si="27"/>
        <v>97.235959945272441</v>
      </c>
      <c r="G13" s="19">
        <f t="shared" si="27"/>
        <v>100</v>
      </c>
      <c r="H13" s="19">
        <f t="shared" si="27"/>
        <v>99.995968473462483</v>
      </c>
      <c r="I13" s="19">
        <f t="shared" si="27"/>
        <v>99.057557469819329</v>
      </c>
      <c r="J13" s="19">
        <f t="shared" si="27"/>
        <v>99.997554954743151</v>
      </c>
      <c r="K13" s="19">
        <f t="shared" si="27"/>
        <v>100</v>
      </c>
      <c r="L13" s="19"/>
      <c r="M13" s="19">
        <f>M12/M5*100</f>
        <v>97.935915475456483</v>
      </c>
      <c r="Q13" s="11" t="s">
        <v>80</v>
      </c>
      <c r="R13" s="19">
        <f t="shared" ref="R13:Z13" si="28">R12/R5*100</f>
        <v>99.680370830429922</v>
      </c>
      <c r="S13" s="19">
        <f t="shared" si="28"/>
        <v>99.63874715491427</v>
      </c>
      <c r="T13" s="19">
        <f t="shared" si="28"/>
        <v>85.37989417989418</v>
      </c>
      <c r="U13" s="19">
        <f t="shared" si="28"/>
        <v>97.330327298733422</v>
      </c>
      <c r="V13" s="19">
        <f t="shared" si="28"/>
        <v>100</v>
      </c>
      <c r="W13" s="19">
        <f t="shared" si="28"/>
        <v>99.906263228979782</v>
      </c>
      <c r="X13" s="19">
        <f t="shared" si="28"/>
        <v>99.851670821903681</v>
      </c>
      <c r="Y13" s="19">
        <f t="shared" si="28"/>
        <v>99.999404397490068</v>
      </c>
      <c r="Z13" s="19">
        <f t="shared" si="28"/>
        <v>98.533554865274866</v>
      </c>
      <c r="AA13" s="19"/>
      <c r="AB13" s="19">
        <f>AB12/AB5*100</f>
        <v>98.024526957701056</v>
      </c>
      <c r="AE13" s="11" t="s">
        <v>80</v>
      </c>
      <c r="AF13" s="19">
        <f t="shared" ref="AF13:AN13" si="29">AF12/AF5*100</f>
        <v>98.448065155891229</v>
      </c>
      <c r="AG13" s="19">
        <f t="shared" si="29"/>
        <v>99.911150870847109</v>
      </c>
      <c r="AH13" s="19">
        <f t="shared" si="29"/>
        <v>96.104603650231553</v>
      </c>
      <c r="AI13" s="19">
        <f t="shared" si="29"/>
        <v>97.111284217222675</v>
      </c>
      <c r="AJ13" s="19">
        <f t="shared" si="29"/>
        <v>100</v>
      </c>
      <c r="AK13" s="19">
        <f t="shared" si="29"/>
        <v>99.978875470900959</v>
      </c>
      <c r="AL13" s="19">
        <f t="shared" si="29"/>
        <v>99.862054900450076</v>
      </c>
      <c r="AM13" s="19">
        <f t="shared" si="29"/>
        <v>99.99962382775324</v>
      </c>
      <c r="AN13" s="19">
        <f t="shared" si="29"/>
        <v>96.365344316785922</v>
      </c>
      <c r="AO13" s="19"/>
      <c r="AP13" s="19">
        <f>AP12/AP5*100</f>
        <v>97.881700076567185</v>
      </c>
      <c r="AS13" s="11" t="s">
        <v>80</v>
      </c>
      <c r="AT13" s="19">
        <f t="shared" ref="AT13:BB13" si="30">AT12/AT5*100</f>
        <v>98.321850088230349</v>
      </c>
      <c r="AU13" s="19">
        <f t="shared" si="30"/>
        <v>99.59081594550041</v>
      </c>
      <c r="AV13" s="19">
        <f t="shared" si="30"/>
        <v>81.169235883159516</v>
      </c>
      <c r="AW13" s="19">
        <f t="shared" si="30"/>
        <v>92.141095074180001</v>
      </c>
      <c r="AX13" s="19">
        <f t="shared" si="30"/>
        <v>100</v>
      </c>
      <c r="AY13" s="19">
        <f t="shared" si="30"/>
        <v>99.881069967143063</v>
      </c>
      <c r="AZ13" s="19">
        <f t="shared" si="30"/>
        <v>98.923849346428113</v>
      </c>
      <c r="BA13" s="19">
        <f t="shared" si="30"/>
        <v>99.996583205987221</v>
      </c>
      <c r="BB13" s="19">
        <f t="shared" si="30"/>
        <v>95.347829227768557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'06'!B12</f>
        <v>4620.9799999999996</v>
      </c>
      <c r="D14" s="9">
        <f>'06'!C12</f>
        <v>27894.59</v>
      </c>
      <c r="E14" s="9">
        <f>'06'!D12</f>
        <v>236.25</v>
      </c>
      <c r="F14" s="9">
        <f>'06'!E12</f>
        <v>243075.49</v>
      </c>
      <c r="G14" s="9">
        <f>'06'!F12</f>
        <v>7028.81</v>
      </c>
      <c r="H14" s="9">
        <f>'06'!G12</f>
        <v>1984.28</v>
      </c>
      <c r="I14" s="9">
        <f>'06'!H12</f>
        <v>21121.94</v>
      </c>
      <c r="J14" s="9">
        <f>'06'!I12</f>
        <v>31900.47</v>
      </c>
      <c r="K14" s="9">
        <f>'06'!J12</f>
        <v>138.43</v>
      </c>
      <c r="L14" s="9">
        <f>'06'!K12</f>
        <v>2.36</v>
      </c>
      <c r="M14" s="9">
        <f>SUM(C14:L14)</f>
        <v>338003.60000000003</v>
      </c>
      <c r="Q14" s="9" t="s">
        <v>83</v>
      </c>
      <c r="R14" s="9">
        <f>'12'!B12</f>
        <v>4729.58</v>
      </c>
      <c r="S14" s="9">
        <f>'12'!C12</f>
        <v>27856.21</v>
      </c>
      <c r="T14" s="9">
        <f>'12'!D12</f>
        <v>220.26</v>
      </c>
      <c r="U14" s="9">
        <f>'12'!E12</f>
        <v>242959.52</v>
      </c>
      <c r="V14" s="9">
        <f>'12'!F12</f>
        <v>7028.81</v>
      </c>
      <c r="W14" s="9">
        <f>'12'!G12</f>
        <v>1988.21</v>
      </c>
      <c r="X14" s="9">
        <f>'12'!H12</f>
        <v>21182.34</v>
      </c>
      <c r="Y14" s="9">
        <f>'12'!I12</f>
        <v>31900.28</v>
      </c>
      <c r="Z14" s="9">
        <f>'12'!J12</f>
        <v>138.38999999999999</v>
      </c>
      <c r="AA14" s="9">
        <f>'12'!K12</f>
        <v>0</v>
      </c>
      <c r="AB14" s="10">
        <f>SUM(R14:AA14)</f>
        <v>338003.60000000009</v>
      </c>
      <c r="AE14" s="9" t="s">
        <v>81</v>
      </c>
      <c r="AF14" s="9">
        <f>SUM('18'!B12)</f>
        <v>4752.9799999999996</v>
      </c>
      <c r="AG14" s="9">
        <f>SUM('18'!C12)</f>
        <v>27986.49</v>
      </c>
      <c r="AH14" s="9">
        <f>SUM('18'!D12)</f>
        <v>226.86</v>
      </c>
      <c r="AI14" s="9">
        <f>SUM('18'!E12)</f>
        <v>242745.01</v>
      </c>
      <c r="AJ14" s="9">
        <f>SUM('18'!F12)</f>
        <v>7028.81</v>
      </c>
      <c r="AK14" s="9">
        <f>SUM('18'!G12)</f>
        <v>1988.19</v>
      </c>
      <c r="AL14" s="9">
        <f>SUM('18'!H12)</f>
        <v>21241.74</v>
      </c>
      <c r="AM14" s="9">
        <f>SUM('18'!I12)</f>
        <v>31900.16</v>
      </c>
      <c r="AN14" s="9">
        <f>SUM('18'!J12)</f>
        <v>133.36000000000001</v>
      </c>
      <c r="AO14" s="9">
        <f>SUM('18'!K12)</f>
        <v>0</v>
      </c>
      <c r="AP14" s="10">
        <f>SUM(AF14:AO14)</f>
        <v>338003.6</v>
      </c>
      <c r="AS14" s="9" t="s">
        <v>81</v>
      </c>
      <c r="AT14" s="9">
        <f>AF14</f>
        <v>4752.9799999999996</v>
      </c>
      <c r="AU14" s="9">
        <f t="shared" ref="AU14:BC14" si="31">AG14</f>
        <v>27986.49</v>
      </c>
      <c r="AV14" s="9">
        <f t="shared" si="31"/>
        <v>226.86</v>
      </c>
      <c r="AW14" s="9">
        <f t="shared" si="31"/>
        <v>242745.01</v>
      </c>
      <c r="AX14" s="9">
        <f t="shared" si="31"/>
        <v>7028.81</v>
      </c>
      <c r="AY14" s="9">
        <f t="shared" si="31"/>
        <v>1988.19</v>
      </c>
      <c r="AZ14" s="9">
        <f t="shared" si="31"/>
        <v>21241.74</v>
      </c>
      <c r="BA14" s="9">
        <f t="shared" si="31"/>
        <v>31900.16</v>
      </c>
      <c r="BB14" s="9">
        <f t="shared" si="31"/>
        <v>133.36000000000001</v>
      </c>
      <c r="BC14" s="9">
        <f t="shared" si="31"/>
        <v>0</v>
      </c>
      <c r="BD14" s="10">
        <f>SUM(AT14:BC14)</f>
        <v>338003.6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81AA8-5B47-44DD-BE42-6D3EAFD8D04D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21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00'!B13</f>
        <v>31063.68</v>
      </c>
      <c r="D5" s="9">
        <f>'tieri 00'!C13</f>
        <v>239840.32</v>
      </c>
      <c r="E5" s="9">
        <f>'tieri 00'!D13</f>
        <v>97774.94</v>
      </c>
      <c r="F5" s="9">
        <f>'tieri 00'!E13</f>
        <v>154601.26999999999</v>
      </c>
      <c r="G5" s="9">
        <f>'tieri 00'!F13</f>
        <v>10554.29</v>
      </c>
      <c r="H5" s="9">
        <f>'tieri 00'!G13</f>
        <v>9255.77</v>
      </c>
      <c r="I5" s="9">
        <f>'tieri 00'!H13</f>
        <v>884.32</v>
      </c>
      <c r="J5" s="9">
        <f>'tieri 00'!I13</f>
        <v>3520.71</v>
      </c>
      <c r="K5" s="9">
        <f>'tieri 00'!J13</f>
        <v>4291.95</v>
      </c>
      <c r="L5" s="9">
        <f>'tieri 00'!K13</f>
        <v>93.53</v>
      </c>
      <c r="M5" s="9">
        <f>SUM(C5:L5)</f>
        <v>551880.77999999991</v>
      </c>
      <c r="Q5" s="9" t="s">
        <v>82</v>
      </c>
      <c r="R5" s="9">
        <f>C14</f>
        <v>31883.75</v>
      </c>
      <c r="S5" s="9">
        <f t="shared" ref="S5:AA5" si="0">D14</f>
        <v>239282.68</v>
      </c>
      <c r="T5" s="9">
        <f t="shared" si="0"/>
        <v>97553.04</v>
      </c>
      <c r="U5" s="9">
        <f t="shared" si="0"/>
        <v>154522.35999999999</v>
      </c>
      <c r="V5" s="9">
        <f t="shared" si="0"/>
        <v>10484.01</v>
      </c>
      <c r="W5" s="9">
        <f t="shared" si="0"/>
        <v>9255.4</v>
      </c>
      <c r="X5" s="9">
        <f t="shared" si="0"/>
        <v>883.71</v>
      </c>
      <c r="Y5" s="9">
        <f t="shared" si="0"/>
        <v>3549.36</v>
      </c>
      <c r="Z5" s="9">
        <f t="shared" si="0"/>
        <v>4292.67</v>
      </c>
      <c r="AA5" s="9">
        <f t="shared" si="0"/>
        <v>173.8</v>
      </c>
      <c r="AB5" s="10">
        <f>SUM(R5:AA5)</f>
        <v>551880.78</v>
      </c>
      <c r="AE5" s="9" t="s">
        <v>83</v>
      </c>
      <c r="AF5" s="9">
        <f>R14</f>
        <v>32705.27</v>
      </c>
      <c r="AG5" s="9">
        <f t="shared" ref="AG5:AO5" si="1">S14</f>
        <v>238803.87</v>
      </c>
      <c r="AH5" s="9">
        <f t="shared" si="1"/>
        <v>97298.44</v>
      </c>
      <c r="AI5" s="9">
        <f t="shared" si="1"/>
        <v>154510.57999999999</v>
      </c>
      <c r="AJ5" s="9">
        <f t="shared" si="1"/>
        <v>10490.55</v>
      </c>
      <c r="AK5" s="9">
        <f t="shared" si="1"/>
        <v>9254.9500000000007</v>
      </c>
      <c r="AL5" s="9">
        <f t="shared" si="1"/>
        <v>885.67</v>
      </c>
      <c r="AM5" s="9">
        <f t="shared" si="1"/>
        <v>3565.35</v>
      </c>
      <c r="AN5" s="9">
        <f t="shared" si="1"/>
        <v>4293.3599999999997</v>
      </c>
      <c r="AO5" s="9">
        <f t="shared" si="1"/>
        <v>72.739999999999995</v>
      </c>
      <c r="AP5" s="10">
        <f>SUM(AF5:AO5)</f>
        <v>551880.78</v>
      </c>
      <c r="AS5" s="9" t="s">
        <v>72</v>
      </c>
      <c r="AT5" s="9">
        <f>C5</f>
        <v>31063.68</v>
      </c>
      <c r="AU5" s="9">
        <f t="shared" ref="AU5:BC5" si="2">D5</f>
        <v>239840.32</v>
      </c>
      <c r="AV5" s="9">
        <f t="shared" si="2"/>
        <v>97774.94</v>
      </c>
      <c r="AW5" s="9">
        <f t="shared" si="2"/>
        <v>154601.26999999999</v>
      </c>
      <c r="AX5" s="9">
        <f t="shared" si="2"/>
        <v>10554.29</v>
      </c>
      <c r="AY5" s="9">
        <f t="shared" si="2"/>
        <v>9255.77</v>
      </c>
      <c r="AZ5" s="9">
        <f t="shared" si="2"/>
        <v>884.32</v>
      </c>
      <c r="BA5" s="9">
        <f t="shared" si="2"/>
        <v>3520.71</v>
      </c>
      <c r="BB5" s="9">
        <f t="shared" si="2"/>
        <v>4291.95</v>
      </c>
      <c r="BC5" s="9">
        <f t="shared" si="2"/>
        <v>93.53</v>
      </c>
      <c r="BD5" s="10">
        <f>SUM(AT5:BC5)</f>
        <v>551880.77999999991</v>
      </c>
    </row>
    <row r="6" spans="1:56" ht="28.8" x14ac:dyDescent="0.3">
      <c r="B6" s="11" t="s">
        <v>73</v>
      </c>
      <c r="C6" s="12">
        <f t="shared" ref="C6:K6" si="3">C5-C12</f>
        <v>140.68999999999869</v>
      </c>
      <c r="D6" s="12">
        <f t="shared" si="3"/>
        <v>704.97000000000116</v>
      </c>
      <c r="E6" s="12">
        <f t="shared" si="3"/>
        <v>247.30000000000291</v>
      </c>
      <c r="F6" s="12">
        <f t="shared" si="3"/>
        <v>2370.5099999999802</v>
      </c>
      <c r="G6" s="12">
        <f t="shared" si="3"/>
        <v>91.860000000000582</v>
      </c>
      <c r="H6" s="12">
        <f t="shared" si="3"/>
        <v>1.8400000000001455</v>
      </c>
      <c r="I6" s="12">
        <f t="shared" si="3"/>
        <v>0.61000000000001364</v>
      </c>
      <c r="J6" s="12">
        <f t="shared" si="3"/>
        <v>1.4700000000002547</v>
      </c>
      <c r="K6" s="12">
        <f t="shared" si="3"/>
        <v>2.1300000000001091</v>
      </c>
      <c r="L6" s="12"/>
      <c r="M6" s="12">
        <f>M5-M12</f>
        <v>3648.229999999865</v>
      </c>
      <c r="Q6" s="11" t="s">
        <v>73</v>
      </c>
      <c r="R6" s="12">
        <f t="shared" ref="R6:Z6" si="4">R5-R12</f>
        <v>279.5099999999984</v>
      </c>
      <c r="S6" s="12">
        <f t="shared" si="4"/>
        <v>693.05999999999767</v>
      </c>
      <c r="T6" s="12">
        <f t="shared" si="4"/>
        <v>296.5</v>
      </c>
      <c r="U6" s="12">
        <f t="shared" si="4"/>
        <v>5290.039999999979</v>
      </c>
      <c r="V6" s="12">
        <f t="shared" si="4"/>
        <v>19.440000000000509</v>
      </c>
      <c r="W6" s="12">
        <f t="shared" si="4"/>
        <v>15.010000000000218</v>
      </c>
      <c r="X6" s="12">
        <f t="shared" si="4"/>
        <v>0.66000000000008185</v>
      </c>
      <c r="Y6" s="12">
        <f t="shared" si="4"/>
        <v>1.3000000000001819</v>
      </c>
      <c r="Z6" s="12">
        <f t="shared" si="4"/>
        <v>5.0799999999999272</v>
      </c>
      <c r="AA6" s="12"/>
      <c r="AB6" s="12">
        <f>AB5-AB12</f>
        <v>6703.3200000000652</v>
      </c>
      <c r="AE6" s="11" t="s">
        <v>73</v>
      </c>
      <c r="AF6" s="12">
        <f t="shared" ref="AF6:AN6" si="5">AF5-AF12</f>
        <v>271.27999999999884</v>
      </c>
      <c r="AG6" s="12">
        <f t="shared" si="5"/>
        <v>360.08999999999651</v>
      </c>
      <c r="AH6" s="12">
        <f t="shared" si="5"/>
        <v>145.44000000000233</v>
      </c>
      <c r="AI6" s="12">
        <f t="shared" si="5"/>
        <v>3694.3399999999965</v>
      </c>
      <c r="AJ6" s="12">
        <f t="shared" si="5"/>
        <v>117.13999999999942</v>
      </c>
      <c r="AK6" s="12">
        <f t="shared" si="5"/>
        <v>6.4200000000000728</v>
      </c>
      <c r="AL6" s="12">
        <f t="shared" si="5"/>
        <v>2.9999999999972715E-2</v>
      </c>
      <c r="AM6" s="12">
        <f t="shared" si="5"/>
        <v>2.4800000000000182</v>
      </c>
      <c r="AN6" s="12">
        <f t="shared" si="5"/>
        <v>3.1199999999998909</v>
      </c>
      <c r="AO6" s="12"/>
      <c r="AP6" s="12">
        <f>AP5-AP12</f>
        <v>4602.6599999999162</v>
      </c>
      <c r="AS6" s="11" t="s">
        <v>73</v>
      </c>
      <c r="AT6" s="12">
        <f t="shared" ref="AT6:BB6" si="6">AT5-AT12</f>
        <v>320.2400000000016</v>
      </c>
      <c r="AU6" s="12">
        <f t="shared" si="6"/>
        <v>1739.460000000021</v>
      </c>
      <c r="AV6" s="12">
        <f t="shared" si="6"/>
        <v>678.13000000000466</v>
      </c>
      <c r="AW6" s="12">
        <f t="shared" si="6"/>
        <v>9440.179999999993</v>
      </c>
      <c r="AX6" s="12">
        <f t="shared" si="6"/>
        <v>207.26000000000022</v>
      </c>
      <c r="AY6" s="12">
        <f t="shared" si="6"/>
        <v>22.710000000000946</v>
      </c>
      <c r="AZ6" s="12">
        <f t="shared" si="6"/>
        <v>1.1700000000000728</v>
      </c>
      <c r="BA6" s="12">
        <f t="shared" si="6"/>
        <v>4.5</v>
      </c>
      <c r="BB6" s="12">
        <f t="shared" si="6"/>
        <v>9.2299999999995634</v>
      </c>
      <c r="BC6" s="12"/>
      <c r="BD6" s="12">
        <f>BD5-BD12</f>
        <v>551880.77999999991</v>
      </c>
    </row>
    <row r="7" spans="1:56" ht="28.8" x14ac:dyDescent="0.3">
      <c r="B7" s="11" t="s">
        <v>74</v>
      </c>
      <c r="C7" s="12">
        <f t="shared" ref="C7:K7" si="7">C14-C12</f>
        <v>960.7599999999984</v>
      </c>
      <c r="D7" s="12">
        <f t="shared" si="7"/>
        <v>147.32999999998719</v>
      </c>
      <c r="E7" s="12">
        <f t="shared" si="7"/>
        <v>25.399999999994179</v>
      </c>
      <c r="F7" s="12">
        <f t="shared" si="7"/>
        <v>2291.5999999999767</v>
      </c>
      <c r="G7" s="12">
        <f t="shared" si="7"/>
        <v>21.579999999999927</v>
      </c>
      <c r="H7" s="12">
        <f t="shared" si="7"/>
        <v>1.4699999999993452</v>
      </c>
      <c r="I7" s="12">
        <f t="shared" si="7"/>
        <v>0</v>
      </c>
      <c r="J7" s="12">
        <f t="shared" si="7"/>
        <v>30.120000000000346</v>
      </c>
      <c r="K7" s="12">
        <f t="shared" si="7"/>
        <v>2.8500000000003638</v>
      </c>
      <c r="L7" s="12"/>
      <c r="M7" s="12">
        <f>M14-M12</f>
        <v>3648.2299999999814</v>
      </c>
      <c r="Q7" s="11" t="s">
        <v>74</v>
      </c>
      <c r="R7" s="12">
        <f t="shared" ref="R7:Z7" si="8">R14-R12</f>
        <v>1101.0299999999988</v>
      </c>
      <c r="S7" s="12">
        <f t="shared" si="8"/>
        <v>214.25</v>
      </c>
      <c r="T7" s="12">
        <f t="shared" si="8"/>
        <v>41.900000000008731</v>
      </c>
      <c r="U7" s="12">
        <f t="shared" si="8"/>
        <v>5278.2599999999802</v>
      </c>
      <c r="V7" s="12">
        <f t="shared" si="8"/>
        <v>25.979999999999563</v>
      </c>
      <c r="W7" s="12">
        <f t="shared" si="8"/>
        <v>14.56000000000131</v>
      </c>
      <c r="X7" s="12">
        <f t="shared" si="8"/>
        <v>2.6200000000000045</v>
      </c>
      <c r="Y7" s="12">
        <f t="shared" si="8"/>
        <v>17.289999999999964</v>
      </c>
      <c r="Z7" s="12">
        <f t="shared" si="8"/>
        <v>5.7699999999995271</v>
      </c>
      <c r="AA7" s="12"/>
      <c r="AB7" s="12">
        <f>AB14-AB12</f>
        <v>6703.3200000000652</v>
      </c>
      <c r="AE7" s="11" t="s">
        <v>74</v>
      </c>
      <c r="AF7" s="12">
        <f t="shared" ref="AF7:AN7" si="9">AF14-AF12</f>
        <v>695.81000000000131</v>
      </c>
      <c r="AG7" s="12">
        <f t="shared" si="9"/>
        <v>107.04000000000815</v>
      </c>
      <c r="AH7" s="12">
        <f t="shared" si="9"/>
        <v>34.020000000004075</v>
      </c>
      <c r="AI7" s="12">
        <f t="shared" si="9"/>
        <v>3578.5500000000175</v>
      </c>
      <c r="AJ7" s="12">
        <f t="shared" si="9"/>
        <v>18.229999999999563</v>
      </c>
      <c r="AK7" s="12">
        <f t="shared" si="9"/>
        <v>2.679999999998472</v>
      </c>
      <c r="AL7" s="12">
        <f t="shared" si="9"/>
        <v>0.14999999999997726</v>
      </c>
      <c r="AM7" s="12">
        <f t="shared" si="9"/>
        <v>23.760000000000218</v>
      </c>
      <c r="AN7" s="12">
        <f t="shared" si="9"/>
        <v>1.9200000000000728</v>
      </c>
      <c r="AO7" s="12"/>
      <c r="AP7" s="12">
        <f>AP14-AP12</f>
        <v>4602.6600000000326</v>
      </c>
      <c r="AS7" s="11" t="s">
        <v>74</v>
      </c>
      <c r="AT7" s="12">
        <f t="shared" ref="AT7:BB7" si="10">AT14-AT12</f>
        <v>2386.3600000000042</v>
      </c>
      <c r="AU7" s="12">
        <f t="shared" si="10"/>
        <v>449.96000000002095</v>
      </c>
      <c r="AV7" s="12">
        <f t="shared" si="10"/>
        <v>90.210000000006403</v>
      </c>
      <c r="AW7" s="12">
        <f t="shared" si="10"/>
        <v>9233.7000000000116</v>
      </c>
      <c r="AX7" s="12">
        <f t="shared" si="10"/>
        <v>44.609999999998763</v>
      </c>
      <c r="AY7" s="12">
        <f t="shared" si="10"/>
        <v>18.149999999999636</v>
      </c>
      <c r="AZ7" s="12">
        <f t="shared" si="10"/>
        <v>2.6399999999999864</v>
      </c>
      <c r="BA7" s="12">
        <f t="shared" si="10"/>
        <v>70.420000000000073</v>
      </c>
      <c r="BB7" s="12">
        <f t="shared" si="10"/>
        <v>9.4399999999995998</v>
      </c>
      <c r="BC7" s="12"/>
      <c r="BD7" s="12">
        <f>BD14-BD12</f>
        <v>551880.78000000014</v>
      </c>
    </row>
    <row r="8" spans="1:56" ht="28.8" x14ac:dyDescent="0.3">
      <c r="B8" s="11" t="s">
        <v>75</v>
      </c>
      <c r="C8" s="13">
        <f t="shared" ref="C8:K8" si="11">C7-C6</f>
        <v>820.06999999999971</v>
      </c>
      <c r="D8" s="13">
        <f t="shared" si="11"/>
        <v>-557.64000000001397</v>
      </c>
      <c r="E8" s="13">
        <f t="shared" si="11"/>
        <v>-221.90000000000873</v>
      </c>
      <c r="F8" s="13">
        <f t="shared" si="11"/>
        <v>-78.910000000003492</v>
      </c>
      <c r="G8" s="13">
        <f t="shared" si="11"/>
        <v>-70.280000000000655</v>
      </c>
      <c r="H8" s="13">
        <f t="shared" si="11"/>
        <v>-0.37000000000080036</v>
      </c>
      <c r="I8" s="13">
        <f t="shared" si="11"/>
        <v>-0.61000000000001364</v>
      </c>
      <c r="J8" s="13">
        <f t="shared" si="11"/>
        <v>28.650000000000091</v>
      </c>
      <c r="K8" s="13">
        <f t="shared" si="11"/>
        <v>0.72000000000025466</v>
      </c>
      <c r="L8" s="13"/>
      <c r="M8" s="14"/>
      <c r="Q8" s="11" t="s">
        <v>75</v>
      </c>
      <c r="R8" s="13">
        <f t="shared" ref="R8:Z8" si="12">R7-R6</f>
        <v>821.52000000000044</v>
      </c>
      <c r="S8" s="13">
        <f t="shared" si="12"/>
        <v>-478.80999999999767</v>
      </c>
      <c r="T8" s="13">
        <f t="shared" si="12"/>
        <v>-254.59999999999127</v>
      </c>
      <c r="U8" s="13">
        <f t="shared" si="12"/>
        <v>-11.779999999998836</v>
      </c>
      <c r="V8" s="13">
        <f t="shared" si="12"/>
        <v>6.5399999999990541</v>
      </c>
      <c r="W8" s="13">
        <f t="shared" si="12"/>
        <v>-0.44999999999890861</v>
      </c>
      <c r="X8" s="13">
        <f t="shared" si="12"/>
        <v>1.9599999999999227</v>
      </c>
      <c r="Y8" s="13">
        <f t="shared" si="12"/>
        <v>15.989999999999782</v>
      </c>
      <c r="Z8" s="13">
        <f t="shared" si="12"/>
        <v>0.68999999999959982</v>
      </c>
      <c r="AA8" s="13"/>
      <c r="AB8" s="14"/>
      <c r="AE8" s="11" t="s">
        <v>75</v>
      </c>
      <c r="AF8" s="13">
        <f t="shared" ref="AF8:AN8" si="13">AF7-AF6</f>
        <v>424.53000000000247</v>
      </c>
      <c r="AG8" s="13">
        <f t="shared" si="13"/>
        <v>-253.04999999998836</v>
      </c>
      <c r="AH8" s="13">
        <f t="shared" si="13"/>
        <v>-111.41999999999825</v>
      </c>
      <c r="AI8" s="13">
        <f t="shared" si="13"/>
        <v>-115.78999999997905</v>
      </c>
      <c r="AJ8" s="13">
        <f t="shared" si="13"/>
        <v>-98.909999999999854</v>
      </c>
      <c r="AK8" s="13">
        <f t="shared" si="13"/>
        <v>-3.7400000000016007</v>
      </c>
      <c r="AL8" s="13">
        <f t="shared" si="13"/>
        <v>0.12000000000000455</v>
      </c>
      <c r="AM8" s="13">
        <f t="shared" si="13"/>
        <v>21.2800000000002</v>
      </c>
      <c r="AN8" s="13">
        <f t="shared" si="13"/>
        <v>-1.1999999999998181</v>
      </c>
      <c r="AO8" s="13"/>
      <c r="AP8" s="14"/>
      <c r="AS8" s="11" t="s">
        <v>75</v>
      </c>
      <c r="AT8" s="13">
        <f t="shared" ref="AT8:BB8" si="14">AT7-AT6</f>
        <v>2066.1200000000026</v>
      </c>
      <c r="AU8" s="13">
        <f t="shared" si="14"/>
        <v>-1289.5</v>
      </c>
      <c r="AV8" s="13">
        <f t="shared" si="14"/>
        <v>-587.91999999999825</v>
      </c>
      <c r="AW8" s="13">
        <f t="shared" si="14"/>
        <v>-206.47999999998137</v>
      </c>
      <c r="AX8" s="13">
        <f t="shared" si="14"/>
        <v>-162.65000000000146</v>
      </c>
      <c r="AY8" s="13">
        <f t="shared" si="14"/>
        <v>-4.5600000000013097</v>
      </c>
      <c r="AZ8" s="13">
        <f t="shared" si="14"/>
        <v>1.4699999999999136</v>
      </c>
      <c r="BA8" s="13">
        <f t="shared" si="14"/>
        <v>65.920000000000073</v>
      </c>
      <c r="BB8" s="13">
        <f t="shared" si="14"/>
        <v>0.21000000000003638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2.6399640995529174</v>
      </c>
      <c r="D9" s="16">
        <f t="shared" si="15"/>
        <v>-0.23250469312249664</v>
      </c>
      <c r="E9" s="16">
        <f t="shared" si="15"/>
        <v>-0.22694976851942708</v>
      </c>
      <c r="F9" s="16">
        <f t="shared" si="15"/>
        <v>-5.1040977865190559E-2</v>
      </c>
      <c r="G9" s="16">
        <f t="shared" si="15"/>
        <v>-0.66589036306564109</v>
      </c>
      <c r="H9" s="16">
        <f t="shared" si="15"/>
        <v>-3.9975064203280801E-3</v>
      </c>
      <c r="I9" s="16">
        <f t="shared" si="15"/>
        <v>-6.8979554912250496E-2</v>
      </c>
      <c r="J9" s="16">
        <f t="shared" si="15"/>
        <v>0.81375631619758781</v>
      </c>
      <c r="K9" s="16">
        <f t="shared" si="15"/>
        <v>1.677559151435256E-2</v>
      </c>
      <c r="L9" s="16"/>
      <c r="M9" s="17"/>
      <c r="Q9" s="15" t="s">
        <v>76</v>
      </c>
      <c r="R9" s="16">
        <f t="shared" ref="R9:Z9" si="16">R8/R5*100</f>
        <v>2.5766103422589892</v>
      </c>
      <c r="S9" s="16">
        <f t="shared" si="16"/>
        <v>-0.20010223890838974</v>
      </c>
      <c r="T9" s="16">
        <f t="shared" si="16"/>
        <v>-0.26098622861982701</v>
      </c>
      <c r="U9" s="16">
        <f t="shared" si="16"/>
        <v>-7.6234921599688463E-3</v>
      </c>
      <c r="V9" s="16">
        <f t="shared" si="16"/>
        <v>6.2380711197328631E-2</v>
      </c>
      <c r="W9" s="16">
        <f t="shared" si="16"/>
        <v>-4.8620264926303412E-3</v>
      </c>
      <c r="X9" s="16">
        <f t="shared" si="16"/>
        <v>0.22179221690372661</v>
      </c>
      <c r="Y9" s="16">
        <f t="shared" si="16"/>
        <v>0.45050375278922905</v>
      </c>
      <c r="Z9" s="16">
        <f t="shared" si="16"/>
        <v>1.6073912040748529E-2</v>
      </c>
      <c r="AA9" s="16"/>
      <c r="AB9" s="17"/>
      <c r="AE9" s="15" t="s">
        <v>76</v>
      </c>
      <c r="AF9" s="16">
        <f t="shared" ref="AF9:AN9" si="17">AF8/AF5*100</f>
        <v>1.298047684669787</v>
      </c>
      <c r="AG9" s="16">
        <f t="shared" si="17"/>
        <v>-0.10596561940138927</v>
      </c>
      <c r="AH9" s="16">
        <f t="shared" si="17"/>
        <v>-0.11451365510073774</v>
      </c>
      <c r="AI9" s="16">
        <f t="shared" si="17"/>
        <v>-7.4939852015298278E-2</v>
      </c>
      <c r="AJ9" s="16">
        <f t="shared" si="17"/>
        <v>-0.94284856370733527</v>
      </c>
      <c r="AK9" s="16">
        <f t="shared" si="17"/>
        <v>-4.0410807189683359E-2</v>
      </c>
      <c r="AL9" s="16">
        <f t="shared" si="17"/>
        <v>1.3549064550002208E-2</v>
      </c>
      <c r="AM9" s="16">
        <f t="shared" si="17"/>
        <v>0.59685584865441543</v>
      </c>
      <c r="AN9" s="16">
        <f t="shared" si="17"/>
        <v>-2.7950136955666852E-2</v>
      </c>
      <c r="AO9" s="16"/>
      <c r="AP9" s="17"/>
      <c r="AS9" s="15" t="s">
        <v>76</v>
      </c>
      <c r="AT9" s="16">
        <f t="shared" ref="AT9:BB9" si="18">AT8/AT5*100</f>
        <v>6.6512402909120958</v>
      </c>
      <c r="AU9" s="16">
        <f t="shared" si="18"/>
        <v>-0.53764938272263818</v>
      </c>
      <c r="AV9" s="16">
        <f t="shared" si="18"/>
        <v>-0.60129926952652513</v>
      </c>
      <c r="AW9" s="16">
        <f t="shared" si="18"/>
        <v>-0.13355647078447763</v>
      </c>
      <c r="AX9" s="16">
        <f t="shared" si="18"/>
        <v>-1.5410795041637233</v>
      </c>
      <c r="AY9" s="16">
        <f t="shared" si="18"/>
        <v>-4.9266565612599594E-2</v>
      </c>
      <c r="AZ9" s="16">
        <f t="shared" si="18"/>
        <v>0.16622941921475412</v>
      </c>
      <c r="BA9" s="16">
        <f t="shared" si="18"/>
        <v>1.8723496112999956</v>
      </c>
      <c r="BB9" s="16">
        <f t="shared" si="18"/>
        <v>4.8928808583519473E-3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1101.4499999999971</v>
      </c>
      <c r="D10" s="18">
        <f t="shared" si="19"/>
        <v>852.29999999998836</v>
      </c>
      <c r="E10" s="18">
        <f t="shared" si="19"/>
        <v>272.69999999999709</v>
      </c>
      <c r="F10" s="18">
        <f t="shared" si="19"/>
        <v>4662.1099999999569</v>
      </c>
      <c r="G10" s="18">
        <f t="shared" si="19"/>
        <v>113.44000000000051</v>
      </c>
      <c r="H10" s="18">
        <f t="shared" si="19"/>
        <v>3.3099999999994907</v>
      </c>
      <c r="I10" s="18">
        <f t="shared" si="19"/>
        <v>0.61000000000001364</v>
      </c>
      <c r="J10" s="18">
        <f t="shared" si="19"/>
        <v>31.5900000000006</v>
      </c>
      <c r="K10" s="18">
        <f t="shared" si="19"/>
        <v>4.9800000000004729</v>
      </c>
      <c r="L10" s="18"/>
      <c r="M10" s="18">
        <f>M6+M7</f>
        <v>7296.4599999998463</v>
      </c>
      <c r="Q10" s="11" t="s">
        <v>77</v>
      </c>
      <c r="R10" s="18">
        <f t="shared" ref="R10:Z10" si="20">R6+R7</f>
        <v>1380.5399999999972</v>
      </c>
      <c r="S10" s="18">
        <f t="shared" si="20"/>
        <v>907.30999999999767</v>
      </c>
      <c r="T10" s="18">
        <f t="shared" si="20"/>
        <v>338.40000000000873</v>
      </c>
      <c r="U10" s="18">
        <f t="shared" si="20"/>
        <v>10568.299999999959</v>
      </c>
      <c r="V10" s="18">
        <f t="shared" si="20"/>
        <v>45.420000000000073</v>
      </c>
      <c r="W10" s="18">
        <f t="shared" si="20"/>
        <v>29.570000000001528</v>
      </c>
      <c r="X10" s="18">
        <f t="shared" si="20"/>
        <v>3.2800000000000864</v>
      </c>
      <c r="Y10" s="18">
        <f t="shared" si="20"/>
        <v>18.590000000000146</v>
      </c>
      <c r="Z10" s="18">
        <f t="shared" si="20"/>
        <v>10.849999999999454</v>
      </c>
      <c r="AA10" s="18"/>
      <c r="AB10" s="18">
        <f>AB6+AB7</f>
        <v>13406.64000000013</v>
      </c>
      <c r="AE10" s="11" t="s">
        <v>77</v>
      </c>
      <c r="AF10" s="18">
        <f t="shared" ref="AF10:AN10" si="21">AF6+AF7</f>
        <v>967.09000000000015</v>
      </c>
      <c r="AG10" s="18">
        <f t="shared" si="21"/>
        <v>467.13000000000466</v>
      </c>
      <c r="AH10" s="18">
        <f t="shared" si="21"/>
        <v>179.4600000000064</v>
      </c>
      <c r="AI10" s="18">
        <f t="shared" si="21"/>
        <v>7272.890000000014</v>
      </c>
      <c r="AJ10" s="18">
        <f t="shared" si="21"/>
        <v>135.36999999999898</v>
      </c>
      <c r="AK10" s="18">
        <f t="shared" si="21"/>
        <v>9.0999999999985448</v>
      </c>
      <c r="AL10" s="18">
        <f t="shared" si="21"/>
        <v>0.17999999999994998</v>
      </c>
      <c r="AM10" s="18">
        <f t="shared" si="21"/>
        <v>26.240000000000236</v>
      </c>
      <c r="AN10" s="18">
        <f t="shared" si="21"/>
        <v>5.0399999999999636</v>
      </c>
      <c r="AO10" s="18"/>
      <c r="AP10" s="18">
        <f>AP6+AP7</f>
        <v>9205.3199999999488</v>
      </c>
      <c r="AS10" s="11" t="s">
        <v>77</v>
      </c>
      <c r="AT10" s="18">
        <f t="shared" ref="AT10:BB10" si="22">AT6+AT7</f>
        <v>2706.6000000000058</v>
      </c>
      <c r="AU10" s="18">
        <f t="shared" si="22"/>
        <v>2189.4200000000419</v>
      </c>
      <c r="AV10" s="18">
        <f t="shared" si="22"/>
        <v>768.34000000001106</v>
      </c>
      <c r="AW10" s="18">
        <f t="shared" si="22"/>
        <v>18673.880000000005</v>
      </c>
      <c r="AX10" s="18">
        <f t="shared" si="22"/>
        <v>251.86999999999898</v>
      </c>
      <c r="AY10" s="18">
        <f t="shared" si="22"/>
        <v>40.860000000000582</v>
      </c>
      <c r="AZ10" s="18">
        <f t="shared" si="22"/>
        <v>3.8100000000000591</v>
      </c>
      <c r="BA10" s="18">
        <f t="shared" si="22"/>
        <v>74.920000000000073</v>
      </c>
      <c r="BB10" s="18">
        <f t="shared" si="22"/>
        <v>18.669999999999163</v>
      </c>
      <c r="BC10" s="18"/>
      <c r="BD10" s="18">
        <f>BD6+BD7</f>
        <v>1103761.56</v>
      </c>
    </row>
    <row r="11" spans="1:56" ht="28.8" x14ac:dyDescent="0.3">
      <c r="B11" s="11" t="s">
        <v>78</v>
      </c>
      <c r="C11" s="19">
        <f t="shared" ref="C11:K11" si="23">C10/C5*100</f>
        <v>3.545780796093692</v>
      </c>
      <c r="D11" s="19">
        <f t="shared" si="23"/>
        <v>0.3553614338072883</v>
      </c>
      <c r="E11" s="19">
        <f t="shared" si="23"/>
        <v>0.27890582188032753</v>
      </c>
      <c r="F11" s="19">
        <f t="shared" si="23"/>
        <v>3.0155703119385482</v>
      </c>
      <c r="G11" s="19">
        <f t="shared" si="23"/>
        <v>1.0748236025350875</v>
      </c>
      <c r="H11" s="19">
        <f t="shared" si="23"/>
        <v>3.5761476354744019E-2</v>
      </c>
      <c r="I11" s="19">
        <f t="shared" si="23"/>
        <v>6.8979554912250496E-2</v>
      </c>
      <c r="J11" s="19">
        <f t="shared" si="23"/>
        <v>0.89726219995400358</v>
      </c>
      <c r="K11" s="19">
        <f t="shared" si="23"/>
        <v>0.11603117464090852</v>
      </c>
      <c r="L11" s="19"/>
      <c r="M11" s="19">
        <f>M10/M5*100</f>
        <v>1.322108010356847</v>
      </c>
      <c r="Q11" s="11" t="s">
        <v>78</v>
      </c>
      <c r="R11" s="19">
        <f t="shared" ref="R11:Z11" si="24">R10/R5*100</f>
        <v>4.3299172776100594</v>
      </c>
      <c r="S11" s="19">
        <f t="shared" si="24"/>
        <v>0.37917913657603541</v>
      </c>
      <c r="T11" s="19">
        <f t="shared" si="24"/>
        <v>0.3468882158874893</v>
      </c>
      <c r="U11" s="19">
        <f t="shared" si="24"/>
        <v>6.8393338025642114</v>
      </c>
      <c r="V11" s="19">
        <f t="shared" si="24"/>
        <v>0.43323117776499709</v>
      </c>
      <c r="W11" s="19">
        <f t="shared" si="24"/>
        <v>0.31948916308318959</v>
      </c>
      <c r="X11" s="19">
        <f t="shared" si="24"/>
        <v>0.37116248543075059</v>
      </c>
      <c r="Y11" s="19">
        <f t="shared" si="24"/>
        <v>0.52375639551919628</v>
      </c>
      <c r="Z11" s="19">
        <f t="shared" si="24"/>
        <v>0.25275644295973032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2.9569852198131987</v>
      </c>
      <c r="AG11" s="19">
        <f t="shared" si="25"/>
        <v>0.19561240778887068</v>
      </c>
      <c r="AH11" s="19">
        <f t="shared" si="25"/>
        <v>0.18444283382139159</v>
      </c>
      <c r="AI11" s="19">
        <f t="shared" si="25"/>
        <v>4.7070498343867548</v>
      </c>
      <c r="AJ11" s="19">
        <f t="shared" si="25"/>
        <v>1.2903994547473583</v>
      </c>
      <c r="AK11" s="19">
        <f t="shared" si="25"/>
        <v>9.8325760809064813E-2</v>
      </c>
      <c r="AL11" s="19">
        <f t="shared" si="25"/>
        <v>2.0323596824996893E-2</v>
      </c>
      <c r="AM11" s="19">
        <f t="shared" si="25"/>
        <v>0.73597262540845187</v>
      </c>
      <c r="AN11" s="19">
        <f t="shared" si="25"/>
        <v>0.11739057521381771</v>
      </c>
      <c r="AO11" s="19"/>
      <c r="AP11" s="19">
        <f>AP10/AP5*100</f>
        <v>1.6679906845097865</v>
      </c>
      <c r="AS11" s="11" t="s">
        <v>78</v>
      </c>
      <c r="AT11" s="19">
        <f t="shared" ref="AT11:BA11" si="26">AT10/AT5*100</f>
        <v>8.7130694109648488</v>
      </c>
      <c r="AU11" s="19">
        <f t="shared" si="26"/>
        <v>0.91286569330796508</v>
      </c>
      <c r="AV11" s="19">
        <f t="shared" si="26"/>
        <v>0.78582507951425085</v>
      </c>
      <c r="AW11" s="19">
        <f t="shared" si="26"/>
        <v>12.078736481272118</v>
      </c>
      <c r="AX11" s="19">
        <f t="shared" si="26"/>
        <v>2.3864229616582353</v>
      </c>
      <c r="AY11" s="19">
        <f t="shared" si="26"/>
        <v>0.4414543576601469</v>
      </c>
      <c r="AZ11" s="19">
        <f t="shared" si="26"/>
        <v>0.43083951510765994</v>
      </c>
      <c r="BA11" s="19">
        <f t="shared" si="26"/>
        <v>2.1279798676971424</v>
      </c>
      <c r="BB11" s="19">
        <f ca="1">BB11/BB5*100</f>
        <v>0</v>
      </c>
      <c r="BC11" s="19"/>
      <c r="BD11" s="19">
        <f>BD10/BD5*100</f>
        <v>200.00000000000006</v>
      </c>
    </row>
    <row r="12" spans="1:56" x14ac:dyDescent="0.3">
      <c r="B12" s="11" t="s">
        <v>79</v>
      </c>
      <c r="C12" s="12">
        <f>'00-06'!B13</f>
        <v>30922.99</v>
      </c>
      <c r="D12" s="12">
        <f>'00-06'!C13</f>
        <v>239135.35</v>
      </c>
      <c r="E12" s="12">
        <f>'00-06'!D13</f>
        <v>97527.64</v>
      </c>
      <c r="F12" s="12">
        <f>'00-06'!E13</f>
        <v>152230.76</v>
      </c>
      <c r="G12" s="12">
        <f>'00-06'!F13</f>
        <v>10462.43</v>
      </c>
      <c r="H12" s="12">
        <f>'00-06'!G13</f>
        <v>9253.93</v>
      </c>
      <c r="I12" s="12">
        <f>'00-06'!H13</f>
        <v>883.71</v>
      </c>
      <c r="J12" s="12">
        <f>'00-06'!I13</f>
        <v>3519.24</v>
      </c>
      <c r="K12" s="12">
        <f>'00-06'!J13</f>
        <v>4289.82</v>
      </c>
      <c r="L12" s="12">
        <f>'00-06'!K13</f>
        <v>6.68</v>
      </c>
      <c r="M12" s="20">
        <f>SUM(C12:L12)</f>
        <v>548232.55000000005</v>
      </c>
      <c r="Q12" s="11" t="s">
        <v>79</v>
      </c>
      <c r="R12" s="12">
        <f>'06-12'!B13</f>
        <v>31604.240000000002</v>
      </c>
      <c r="S12" s="12">
        <f>'06-12'!C13</f>
        <v>238589.62</v>
      </c>
      <c r="T12" s="12">
        <f>'06-12'!D13</f>
        <v>97256.54</v>
      </c>
      <c r="U12" s="12">
        <f>'06-12'!E13</f>
        <v>149232.32000000001</v>
      </c>
      <c r="V12" s="12">
        <f>'06-12'!F13</f>
        <v>10464.57</v>
      </c>
      <c r="W12" s="12">
        <f>'06-12'!G13</f>
        <v>9240.39</v>
      </c>
      <c r="X12" s="12">
        <f>'06-12'!H13</f>
        <v>883.05</v>
      </c>
      <c r="Y12" s="12">
        <f>'06-12'!I13</f>
        <v>3548.06</v>
      </c>
      <c r="Z12" s="12">
        <f>'06-12'!J13</f>
        <v>4287.59</v>
      </c>
      <c r="AA12" s="12">
        <f>'06-12'!K13</f>
        <v>71.08</v>
      </c>
      <c r="AB12" s="20">
        <f>SUM(R12:AA12)</f>
        <v>545177.46</v>
      </c>
      <c r="AE12" s="11" t="s">
        <v>79</v>
      </c>
      <c r="AF12" s="12">
        <f>'12-18'!B13</f>
        <v>32433.99</v>
      </c>
      <c r="AG12" s="12">
        <f>'12-18'!C13</f>
        <v>238443.78</v>
      </c>
      <c r="AH12" s="12">
        <f>'12-18'!D13</f>
        <v>97153</v>
      </c>
      <c r="AI12" s="12">
        <f>'12-18'!E13</f>
        <v>150816.24</v>
      </c>
      <c r="AJ12" s="12">
        <f>'12-18'!F13</f>
        <v>10373.41</v>
      </c>
      <c r="AK12" s="12">
        <f>'12-18'!G13</f>
        <v>9248.5300000000007</v>
      </c>
      <c r="AL12" s="12">
        <f>'12-18'!H13</f>
        <v>885.64</v>
      </c>
      <c r="AM12" s="12">
        <f>'12-18'!I13</f>
        <v>3562.87</v>
      </c>
      <c r="AN12" s="12">
        <f>'12-18'!J13</f>
        <v>4290.24</v>
      </c>
      <c r="AO12" s="12">
        <f>'12-18'!K13</f>
        <v>70.42</v>
      </c>
      <c r="AP12" s="20">
        <f>SUM(AF12:AO12)</f>
        <v>547278.12000000011</v>
      </c>
      <c r="AS12" s="11" t="s">
        <v>79</v>
      </c>
      <c r="AT12" s="12">
        <f>'00-18'!B13</f>
        <v>30743.439999999999</v>
      </c>
      <c r="AU12" s="12">
        <f>'00-18'!C13</f>
        <v>238100.86</v>
      </c>
      <c r="AV12" s="12">
        <f>'00-18'!D13</f>
        <v>97096.81</v>
      </c>
      <c r="AW12" s="12">
        <f>'00-18'!E13</f>
        <v>145161.09</v>
      </c>
      <c r="AX12" s="12">
        <f>'00-18'!F13</f>
        <v>10347.030000000001</v>
      </c>
      <c r="AY12" s="12">
        <f>'00-18'!G13</f>
        <v>9233.06</v>
      </c>
      <c r="AZ12" s="12">
        <f>'00-18'!H13</f>
        <v>883.15</v>
      </c>
      <c r="BA12" s="12">
        <f>'00-18'!I13</f>
        <v>3516.21</v>
      </c>
      <c r="BB12" s="12">
        <f>'00-18'!J13</f>
        <v>4282.72</v>
      </c>
      <c r="BC12" s="12">
        <f>'00-18'!K13</f>
        <v>2.57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99.547091651729616</v>
      </c>
      <c r="D13" s="19">
        <f t="shared" si="27"/>
        <v>99.706066936535109</v>
      </c>
      <c r="E13" s="19">
        <f t="shared" si="27"/>
        <v>99.747072204800119</v>
      </c>
      <c r="F13" s="19">
        <f t="shared" si="27"/>
        <v>98.466694355098127</v>
      </c>
      <c r="G13" s="19">
        <f t="shared" si="27"/>
        <v>99.129643017199626</v>
      </c>
      <c r="H13" s="19">
        <f t="shared" si="27"/>
        <v>99.980120508612472</v>
      </c>
      <c r="I13" s="19">
        <f t="shared" si="27"/>
        <v>99.931020445087754</v>
      </c>
      <c r="J13" s="19">
        <f t="shared" si="27"/>
        <v>99.958247058121799</v>
      </c>
      <c r="K13" s="19">
        <f t="shared" si="27"/>
        <v>99.950372208436718</v>
      </c>
      <c r="L13" s="19"/>
      <c r="M13" s="19">
        <f>M12/M5*100</f>
        <v>99.338945994821586</v>
      </c>
      <c r="Q13" s="11" t="s">
        <v>80</v>
      </c>
      <c r="R13" s="19">
        <f t="shared" ref="R13:Z13" si="28">R12/R5*100</f>
        <v>99.123346532324462</v>
      </c>
      <c r="S13" s="19">
        <f t="shared" si="28"/>
        <v>99.710359312257793</v>
      </c>
      <c r="T13" s="19">
        <f t="shared" si="28"/>
        <v>99.696062777746334</v>
      </c>
      <c r="U13" s="19">
        <f t="shared" si="28"/>
        <v>96.576521352637911</v>
      </c>
      <c r="V13" s="19">
        <f t="shared" si="28"/>
        <v>99.814574766716163</v>
      </c>
      <c r="W13" s="19">
        <f t="shared" si="28"/>
        <v>99.837824405212089</v>
      </c>
      <c r="X13" s="19">
        <f t="shared" si="28"/>
        <v>99.925314865736496</v>
      </c>
      <c r="Y13" s="19">
        <f t="shared" si="28"/>
        <v>99.963373678635008</v>
      </c>
      <c r="Z13" s="19">
        <f t="shared" si="28"/>
        <v>99.881658734540508</v>
      </c>
      <c r="AA13" s="19"/>
      <c r="AB13" s="19">
        <f>AB12/AB5*100</f>
        <v>98.785368100697397</v>
      </c>
      <c r="AE13" s="11" t="s">
        <v>80</v>
      </c>
      <c r="AF13" s="19">
        <f t="shared" ref="AF13:AN13" si="29">AF12/AF5*100</f>
        <v>99.170531232428289</v>
      </c>
      <c r="AG13" s="19">
        <f t="shared" si="29"/>
        <v>99.84921098640487</v>
      </c>
      <c r="AH13" s="19">
        <f t="shared" si="29"/>
        <v>99.850521755538935</v>
      </c>
      <c r="AI13" s="19">
        <f t="shared" si="29"/>
        <v>97.609005156798972</v>
      </c>
      <c r="AJ13" s="19">
        <f t="shared" si="29"/>
        <v>98.883375990772649</v>
      </c>
      <c r="AK13" s="19">
        <f t="shared" si="29"/>
        <v>99.930631716000633</v>
      </c>
      <c r="AL13" s="19">
        <f t="shared" si="29"/>
        <v>99.996612733862506</v>
      </c>
      <c r="AM13" s="19">
        <f t="shared" si="29"/>
        <v>99.930441611622982</v>
      </c>
      <c r="AN13" s="19">
        <f t="shared" si="29"/>
        <v>99.927329643915257</v>
      </c>
      <c r="AO13" s="19"/>
      <c r="AP13" s="19">
        <f>AP12/AP5*100</f>
        <v>99.16600465774512</v>
      </c>
      <c r="AS13" s="11" t="s">
        <v>80</v>
      </c>
      <c r="AT13" s="19">
        <f t="shared" ref="AT13:BB13" si="30">AT12/AT5*100</f>
        <v>98.969085439973625</v>
      </c>
      <c r="AU13" s="19">
        <f t="shared" si="30"/>
        <v>99.274742461984701</v>
      </c>
      <c r="AV13" s="19">
        <f t="shared" si="30"/>
        <v>99.306437825479605</v>
      </c>
      <c r="AW13" s="19">
        <f t="shared" si="30"/>
        <v>93.8938535239717</v>
      </c>
      <c r="AX13" s="19">
        <f t="shared" si="30"/>
        <v>98.03624876708902</v>
      </c>
      <c r="AY13" s="19">
        <f t="shared" si="30"/>
        <v>99.754639538363634</v>
      </c>
      <c r="AZ13" s="19">
        <f t="shared" si="30"/>
        <v>99.86769495205354</v>
      </c>
      <c r="BA13" s="19">
        <f t="shared" si="30"/>
        <v>99.872184871801423</v>
      </c>
      <c r="BB13" s="19">
        <f t="shared" si="30"/>
        <v>99.784946236559151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'06'!B13</f>
        <v>31883.75</v>
      </c>
      <c r="D14" s="9">
        <f>'06'!C13</f>
        <v>239282.68</v>
      </c>
      <c r="E14" s="9">
        <f>'06'!D13</f>
        <v>97553.04</v>
      </c>
      <c r="F14" s="9">
        <f>'06'!E13</f>
        <v>154522.35999999999</v>
      </c>
      <c r="G14" s="9">
        <f>'06'!F13</f>
        <v>10484.01</v>
      </c>
      <c r="H14" s="9">
        <f>'06'!G13</f>
        <v>9255.4</v>
      </c>
      <c r="I14" s="9">
        <f>'06'!H13</f>
        <v>883.71</v>
      </c>
      <c r="J14" s="9">
        <f>'06'!I13</f>
        <v>3549.36</v>
      </c>
      <c r="K14" s="9">
        <f>'06'!J13</f>
        <v>4292.67</v>
      </c>
      <c r="L14" s="9">
        <f>'06'!K13</f>
        <v>173.8</v>
      </c>
      <c r="M14" s="9">
        <f>SUM(C14:L14)</f>
        <v>551880.78</v>
      </c>
      <c r="Q14" s="9" t="s">
        <v>83</v>
      </c>
      <c r="R14" s="9">
        <f>'12'!B13</f>
        <v>32705.27</v>
      </c>
      <c r="S14" s="9">
        <f>'12'!C13</f>
        <v>238803.87</v>
      </c>
      <c r="T14" s="9">
        <f>'12'!D13</f>
        <v>97298.44</v>
      </c>
      <c r="U14" s="9">
        <f>'12'!E13</f>
        <v>154510.57999999999</v>
      </c>
      <c r="V14" s="9">
        <f>'12'!F13</f>
        <v>10490.55</v>
      </c>
      <c r="W14" s="9">
        <f>'12'!G13</f>
        <v>9254.9500000000007</v>
      </c>
      <c r="X14" s="9">
        <f>'12'!H13</f>
        <v>885.67</v>
      </c>
      <c r="Y14" s="9">
        <f>'12'!I13</f>
        <v>3565.35</v>
      </c>
      <c r="Z14" s="9">
        <f>'12'!J13</f>
        <v>4293.3599999999997</v>
      </c>
      <c r="AA14" s="9">
        <f>'12'!K13</f>
        <v>72.739999999999995</v>
      </c>
      <c r="AB14" s="10">
        <f>SUM(R14:AA14)</f>
        <v>551880.78</v>
      </c>
      <c r="AE14" s="9" t="s">
        <v>81</v>
      </c>
      <c r="AF14" s="9">
        <f>SUM('18'!B13)</f>
        <v>33129.800000000003</v>
      </c>
      <c r="AG14" s="9">
        <f>SUM('18'!C13)</f>
        <v>238550.82</v>
      </c>
      <c r="AH14" s="9">
        <f>SUM('18'!D13)</f>
        <v>97187.02</v>
      </c>
      <c r="AI14" s="9">
        <f>SUM('18'!E13)</f>
        <v>154394.79</v>
      </c>
      <c r="AJ14" s="9">
        <f>SUM('18'!F13)</f>
        <v>10391.64</v>
      </c>
      <c r="AK14" s="9">
        <f>SUM('18'!G13)</f>
        <v>9251.2099999999991</v>
      </c>
      <c r="AL14" s="9">
        <f>SUM('18'!H13)</f>
        <v>885.79</v>
      </c>
      <c r="AM14" s="9">
        <f>SUM('18'!I13)</f>
        <v>3586.63</v>
      </c>
      <c r="AN14" s="9">
        <f>SUM('18'!J13)</f>
        <v>4292.16</v>
      </c>
      <c r="AO14" s="9">
        <f>SUM('18'!K13)</f>
        <v>210.92</v>
      </c>
      <c r="AP14" s="10">
        <f>SUM(AF14:AO14)</f>
        <v>551880.78000000014</v>
      </c>
      <c r="AS14" s="9" t="s">
        <v>81</v>
      </c>
      <c r="AT14" s="9">
        <f>AF14</f>
        <v>33129.800000000003</v>
      </c>
      <c r="AU14" s="9">
        <f t="shared" ref="AU14:BC14" si="31">AG14</f>
        <v>238550.82</v>
      </c>
      <c r="AV14" s="9">
        <f t="shared" si="31"/>
        <v>97187.02</v>
      </c>
      <c r="AW14" s="9">
        <f t="shared" si="31"/>
        <v>154394.79</v>
      </c>
      <c r="AX14" s="9">
        <f t="shared" si="31"/>
        <v>10391.64</v>
      </c>
      <c r="AY14" s="9">
        <f t="shared" si="31"/>
        <v>9251.2099999999991</v>
      </c>
      <c r="AZ14" s="9">
        <f t="shared" si="31"/>
        <v>885.79</v>
      </c>
      <c r="BA14" s="9">
        <f t="shared" si="31"/>
        <v>3586.63</v>
      </c>
      <c r="BB14" s="9">
        <f t="shared" si="31"/>
        <v>4292.16</v>
      </c>
      <c r="BC14" s="9">
        <f t="shared" si="31"/>
        <v>210.92</v>
      </c>
      <c r="BD14" s="10">
        <f>SUM(AT14:BC14)</f>
        <v>551880.78000000014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3E27-D5BF-4275-8A7C-4564992E026E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15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00'!B7</f>
        <v>1990.12</v>
      </c>
      <c r="D5" s="9">
        <f>'tieri 00'!C7</f>
        <v>19588.93</v>
      </c>
      <c r="E5" s="9">
        <f>'tieri 00'!D7</f>
        <v>5479.73</v>
      </c>
      <c r="F5" s="9">
        <f>'tieri 00'!E7</f>
        <v>27037.88</v>
      </c>
      <c r="G5" s="9">
        <f>'tieri 00'!F7</f>
        <v>1133.57</v>
      </c>
      <c r="H5" s="9">
        <f>'tieri 00'!G7</f>
        <v>566.76</v>
      </c>
      <c r="I5" s="9">
        <f>'tieri 00'!H7</f>
        <v>188.78</v>
      </c>
      <c r="J5" s="9">
        <f>'tieri 00'!I7</f>
        <v>555.66999999999996</v>
      </c>
      <c r="K5" s="9">
        <f>'tieri 00'!J7</f>
        <v>12.09</v>
      </c>
      <c r="L5" s="9">
        <f>'tieri 00'!K7</f>
        <v>36.58</v>
      </c>
      <c r="M5" s="9">
        <f>SUM(C5:L5)</f>
        <v>56590.11</v>
      </c>
      <c r="Q5" s="9" t="s">
        <v>82</v>
      </c>
      <c r="R5" s="9">
        <f>C14</f>
        <v>2083.48</v>
      </c>
      <c r="S5" s="9">
        <f t="shared" ref="S5:AA5" si="0">D14</f>
        <v>19653.95</v>
      </c>
      <c r="T5" s="9">
        <f t="shared" si="0"/>
        <v>5402.37</v>
      </c>
      <c r="U5" s="9">
        <f t="shared" si="0"/>
        <v>26993.72</v>
      </c>
      <c r="V5" s="9">
        <f t="shared" si="0"/>
        <v>1126.9100000000001</v>
      </c>
      <c r="W5" s="9">
        <f t="shared" si="0"/>
        <v>565.4</v>
      </c>
      <c r="X5" s="9">
        <f t="shared" si="0"/>
        <v>187.34</v>
      </c>
      <c r="Y5" s="9">
        <f t="shared" si="0"/>
        <v>558.98</v>
      </c>
      <c r="Z5" s="9">
        <f t="shared" si="0"/>
        <v>11.99</v>
      </c>
      <c r="AA5" s="9">
        <f t="shared" si="0"/>
        <v>5.97</v>
      </c>
      <c r="AB5" s="10">
        <f>SUM(R5:AA5)</f>
        <v>56590.110000000008</v>
      </c>
      <c r="AE5" s="9" t="s">
        <v>83</v>
      </c>
      <c r="AF5" s="9">
        <f>R14</f>
        <v>2128.81</v>
      </c>
      <c r="AG5" s="9">
        <f t="shared" ref="AG5:AO5" si="1">S14</f>
        <v>19668.560000000001</v>
      </c>
      <c r="AH5" s="9">
        <f t="shared" si="1"/>
        <v>5372.8</v>
      </c>
      <c r="AI5" s="9">
        <f t="shared" si="1"/>
        <v>26927.32</v>
      </c>
      <c r="AJ5" s="9">
        <f t="shared" si="1"/>
        <v>1120.06</v>
      </c>
      <c r="AK5" s="9">
        <f t="shared" si="1"/>
        <v>582.84</v>
      </c>
      <c r="AL5" s="9">
        <f t="shared" si="1"/>
        <v>190.99</v>
      </c>
      <c r="AM5" s="9">
        <f t="shared" si="1"/>
        <v>556.08000000000004</v>
      </c>
      <c r="AN5" s="9">
        <f t="shared" si="1"/>
        <v>11.99</v>
      </c>
      <c r="AO5" s="9">
        <f t="shared" si="1"/>
        <v>30.66</v>
      </c>
      <c r="AP5" s="10">
        <f>SUM(AF5:AO5)</f>
        <v>56590.11</v>
      </c>
      <c r="AS5" s="9" t="s">
        <v>72</v>
      </c>
      <c r="AT5" s="9">
        <f>C5</f>
        <v>1990.12</v>
      </c>
      <c r="AU5" s="9">
        <f t="shared" ref="AU5:BC5" si="2">D5</f>
        <v>19588.93</v>
      </c>
      <c r="AV5" s="9">
        <f t="shared" si="2"/>
        <v>5479.73</v>
      </c>
      <c r="AW5" s="9">
        <f t="shared" si="2"/>
        <v>27037.88</v>
      </c>
      <c r="AX5" s="9">
        <f t="shared" si="2"/>
        <v>1133.57</v>
      </c>
      <c r="AY5" s="9">
        <f t="shared" si="2"/>
        <v>566.76</v>
      </c>
      <c r="AZ5" s="9">
        <f t="shared" si="2"/>
        <v>188.78</v>
      </c>
      <c r="BA5" s="9">
        <f t="shared" si="2"/>
        <v>555.66999999999996</v>
      </c>
      <c r="BB5" s="9">
        <f t="shared" si="2"/>
        <v>12.09</v>
      </c>
      <c r="BC5" s="9">
        <f t="shared" si="2"/>
        <v>36.58</v>
      </c>
      <c r="BD5" s="10">
        <f>SUM(AT5:BC5)</f>
        <v>56590.11</v>
      </c>
    </row>
    <row r="6" spans="1:56" ht="28.8" x14ac:dyDescent="0.3">
      <c r="B6" s="11" t="s">
        <v>73</v>
      </c>
      <c r="C6" s="12">
        <f t="shared" ref="C6:K6" si="3">C5-C12</f>
        <v>11.329999999999927</v>
      </c>
      <c r="D6" s="12">
        <f t="shared" si="3"/>
        <v>45.049999999999272</v>
      </c>
      <c r="E6" s="12">
        <f t="shared" si="3"/>
        <v>98.25</v>
      </c>
      <c r="F6" s="12">
        <f t="shared" si="3"/>
        <v>345.20000000000073</v>
      </c>
      <c r="G6" s="12">
        <f t="shared" si="3"/>
        <v>12.309999999999945</v>
      </c>
      <c r="H6" s="12">
        <f t="shared" si="3"/>
        <v>4.92999999999995</v>
      </c>
      <c r="I6" s="12">
        <f t="shared" si="3"/>
        <v>1.4399999999999977</v>
      </c>
      <c r="J6" s="12">
        <f t="shared" si="3"/>
        <v>1.999999999998181E-2</v>
      </c>
      <c r="K6" s="12">
        <f t="shared" si="3"/>
        <v>9.9999999999999645E-2</v>
      </c>
      <c r="L6" s="12"/>
      <c r="M6" s="12">
        <f>M5-M12</f>
        <v>551.47999999999593</v>
      </c>
      <c r="Q6" s="11" t="s">
        <v>73</v>
      </c>
      <c r="R6" s="12">
        <f t="shared" ref="R6:Z6" si="4">R5-R12</f>
        <v>14.809999999999945</v>
      </c>
      <c r="S6" s="12">
        <f t="shared" si="4"/>
        <v>21.920000000001892</v>
      </c>
      <c r="T6" s="12">
        <f t="shared" si="4"/>
        <v>39.9399999999996</v>
      </c>
      <c r="U6" s="12">
        <f t="shared" si="4"/>
        <v>328.18000000000029</v>
      </c>
      <c r="V6" s="12">
        <f t="shared" si="4"/>
        <v>7.3600000000001273</v>
      </c>
      <c r="W6" s="12">
        <f t="shared" si="4"/>
        <v>3.6299999999999955</v>
      </c>
      <c r="X6" s="12">
        <f t="shared" si="4"/>
        <v>0</v>
      </c>
      <c r="Y6" s="12">
        <f t="shared" si="4"/>
        <v>3.7699999999999818</v>
      </c>
      <c r="Z6" s="12">
        <f t="shared" si="4"/>
        <v>0</v>
      </c>
      <c r="AA6" s="12"/>
      <c r="AB6" s="12">
        <f>AB5-AB12</f>
        <v>419.8300000000163</v>
      </c>
      <c r="AE6" s="11" t="s">
        <v>73</v>
      </c>
      <c r="AF6" s="12">
        <f t="shared" ref="AF6:AN6" si="5">AF5-AF12</f>
        <v>13.259999999999764</v>
      </c>
      <c r="AG6" s="12">
        <f t="shared" si="5"/>
        <v>51.640000000003056</v>
      </c>
      <c r="AH6" s="12">
        <f t="shared" si="5"/>
        <v>44.340000000000146</v>
      </c>
      <c r="AI6" s="12">
        <f t="shared" si="5"/>
        <v>652.52999999999884</v>
      </c>
      <c r="AJ6" s="12">
        <f t="shared" si="5"/>
        <v>31.369999999999891</v>
      </c>
      <c r="AK6" s="12">
        <f t="shared" si="5"/>
        <v>5.1800000000000637</v>
      </c>
      <c r="AL6" s="12">
        <f t="shared" si="5"/>
        <v>0</v>
      </c>
      <c r="AM6" s="12">
        <f t="shared" si="5"/>
        <v>0.25999999999999091</v>
      </c>
      <c r="AN6" s="12">
        <f t="shared" si="5"/>
        <v>0</v>
      </c>
      <c r="AO6" s="12"/>
      <c r="AP6" s="12">
        <f>AP5-AP12</f>
        <v>819.33999999999651</v>
      </c>
      <c r="AS6" s="11" t="s">
        <v>73</v>
      </c>
      <c r="AT6" s="12">
        <f t="shared" ref="AT6:BB6" si="6">AT5-AT12</f>
        <v>16.739999999999782</v>
      </c>
      <c r="AU6" s="12">
        <f t="shared" si="6"/>
        <v>115.26000000000204</v>
      </c>
      <c r="AV6" s="12">
        <f t="shared" si="6"/>
        <v>180.98999999999978</v>
      </c>
      <c r="AW6" s="12">
        <f t="shared" si="6"/>
        <v>1266.25</v>
      </c>
      <c r="AX6" s="12">
        <f t="shared" si="6"/>
        <v>49.689999999999827</v>
      </c>
      <c r="AY6" s="12">
        <f t="shared" si="6"/>
        <v>10.590000000000032</v>
      </c>
      <c r="AZ6" s="12">
        <f t="shared" si="6"/>
        <v>1.4399999999999977</v>
      </c>
      <c r="BA6" s="12">
        <f t="shared" si="6"/>
        <v>3.7899999999999636</v>
      </c>
      <c r="BB6" s="12">
        <f t="shared" si="6"/>
        <v>9.9999999999999645E-2</v>
      </c>
      <c r="BC6" s="12"/>
      <c r="BD6" s="12">
        <f>BD5-BD12</f>
        <v>56590.11</v>
      </c>
    </row>
    <row r="7" spans="1:56" ht="28.8" x14ac:dyDescent="0.3">
      <c r="B7" s="11" t="s">
        <v>74</v>
      </c>
      <c r="C7" s="12">
        <f t="shared" ref="C7:K7" si="7">C14-C12</f>
        <v>104.69000000000005</v>
      </c>
      <c r="D7" s="12">
        <f t="shared" si="7"/>
        <v>110.06999999999971</v>
      </c>
      <c r="E7" s="12">
        <f t="shared" si="7"/>
        <v>20.890000000000327</v>
      </c>
      <c r="F7" s="12">
        <f t="shared" si="7"/>
        <v>301.04000000000087</v>
      </c>
      <c r="G7" s="12">
        <f t="shared" si="7"/>
        <v>5.6500000000000909</v>
      </c>
      <c r="H7" s="12">
        <f t="shared" si="7"/>
        <v>3.5699999999999363</v>
      </c>
      <c r="I7" s="12">
        <f t="shared" si="7"/>
        <v>0</v>
      </c>
      <c r="J7" s="12">
        <f t="shared" si="7"/>
        <v>3.3300000000000409</v>
      </c>
      <c r="K7" s="12">
        <f t="shared" si="7"/>
        <v>0</v>
      </c>
      <c r="L7" s="12"/>
      <c r="M7" s="12">
        <f>M14-M12</f>
        <v>551.4800000000032</v>
      </c>
      <c r="Q7" s="11" t="s">
        <v>74</v>
      </c>
      <c r="R7" s="12">
        <f t="shared" ref="R7:Z7" si="8">R14-R12</f>
        <v>60.139999999999873</v>
      </c>
      <c r="S7" s="12">
        <f t="shared" si="8"/>
        <v>36.530000000002474</v>
      </c>
      <c r="T7" s="12">
        <f t="shared" si="8"/>
        <v>10.369999999999891</v>
      </c>
      <c r="U7" s="12">
        <f t="shared" si="8"/>
        <v>261.77999999999884</v>
      </c>
      <c r="V7" s="12">
        <f t="shared" si="8"/>
        <v>0.50999999999999091</v>
      </c>
      <c r="W7" s="12">
        <f t="shared" si="8"/>
        <v>21.07000000000005</v>
      </c>
      <c r="X7" s="12">
        <f t="shared" si="8"/>
        <v>3.6500000000000057</v>
      </c>
      <c r="Y7" s="12">
        <f t="shared" si="8"/>
        <v>0.87000000000000455</v>
      </c>
      <c r="Z7" s="12">
        <f t="shared" si="8"/>
        <v>0</v>
      </c>
      <c r="AA7" s="12"/>
      <c r="AB7" s="12">
        <f>AB14-AB12</f>
        <v>419.83000000000902</v>
      </c>
      <c r="AE7" s="11" t="s">
        <v>74</v>
      </c>
      <c r="AF7" s="12">
        <f t="shared" ref="AF7:AN7" si="9">AF14-AF12</f>
        <v>53.759999999999764</v>
      </c>
      <c r="AG7" s="12">
        <f t="shared" si="9"/>
        <v>45.900000000001455</v>
      </c>
      <c r="AH7" s="12">
        <f t="shared" si="9"/>
        <v>20.819999999999709</v>
      </c>
      <c r="AI7" s="12">
        <f t="shared" si="9"/>
        <v>538.43000000000029</v>
      </c>
      <c r="AJ7" s="12">
        <f t="shared" si="9"/>
        <v>6.7000000000000455</v>
      </c>
      <c r="AK7" s="12">
        <f t="shared" si="9"/>
        <v>2.5099999999999909</v>
      </c>
      <c r="AL7" s="12">
        <f t="shared" si="9"/>
        <v>0</v>
      </c>
      <c r="AM7" s="12">
        <f t="shared" si="9"/>
        <v>4.9699999999999136</v>
      </c>
      <c r="AN7" s="12">
        <f t="shared" si="9"/>
        <v>0</v>
      </c>
      <c r="AO7" s="12"/>
      <c r="AP7" s="12">
        <f>AP14-AP12</f>
        <v>819.33999999999651</v>
      </c>
      <c r="AS7" s="11" t="s">
        <v>74</v>
      </c>
      <c r="AT7" s="12">
        <f t="shared" ref="AT7:BB7" si="10">AT14-AT12</f>
        <v>195.92999999999984</v>
      </c>
      <c r="AU7" s="12">
        <f t="shared" si="10"/>
        <v>189.15000000000146</v>
      </c>
      <c r="AV7" s="12">
        <f t="shared" si="10"/>
        <v>50.539999999999964</v>
      </c>
      <c r="AW7" s="12">
        <f t="shared" si="10"/>
        <v>1041.5900000000001</v>
      </c>
      <c r="AX7" s="12">
        <f t="shared" si="10"/>
        <v>11.509999999999991</v>
      </c>
      <c r="AY7" s="12">
        <f t="shared" si="10"/>
        <v>24</v>
      </c>
      <c r="AZ7" s="12">
        <f t="shared" si="10"/>
        <v>3.6500000000000057</v>
      </c>
      <c r="BA7" s="12">
        <f t="shared" si="10"/>
        <v>8.9099999999999682</v>
      </c>
      <c r="BB7" s="12">
        <f t="shared" si="10"/>
        <v>0</v>
      </c>
      <c r="BC7" s="12"/>
      <c r="BD7" s="12">
        <f>BD14-BD12</f>
        <v>56590.11</v>
      </c>
    </row>
    <row r="8" spans="1:56" ht="28.8" x14ac:dyDescent="0.3">
      <c r="B8" s="11" t="s">
        <v>75</v>
      </c>
      <c r="C8" s="13">
        <f t="shared" ref="C8:K8" si="11">C7-C6</f>
        <v>93.360000000000127</v>
      </c>
      <c r="D8" s="13">
        <f t="shared" si="11"/>
        <v>65.020000000000437</v>
      </c>
      <c r="E8" s="13">
        <f t="shared" si="11"/>
        <v>-77.359999999999673</v>
      </c>
      <c r="F8" s="13">
        <f t="shared" si="11"/>
        <v>-44.159999999999854</v>
      </c>
      <c r="G8" s="13">
        <f t="shared" si="11"/>
        <v>-6.6599999999998545</v>
      </c>
      <c r="H8" s="13">
        <f t="shared" si="11"/>
        <v>-1.3600000000000136</v>
      </c>
      <c r="I8" s="13">
        <f t="shared" si="11"/>
        <v>-1.4399999999999977</v>
      </c>
      <c r="J8" s="13">
        <f t="shared" si="11"/>
        <v>3.3100000000000591</v>
      </c>
      <c r="K8" s="13">
        <f t="shared" si="11"/>
        <v>-9.9999999999999645E-2</v>
      </c>
      <c r="L8" s="13"/>
      <c r="M8" s="14"/>
      <c r="Q8" s="11" t="s">
        <v>75</v>
      </c>
      <c r="R8" s="13">
        <f t="shared" ref="R8:Z8" si="12">R7-R6</f>
        <v>45.329999999999927</v>
      </c>
      <c r="S8" s="13">
        <f t="shared" si="12"/>
        <v>14.610000000000582</v>
      </c>
      <c r="T8" s="13">
        <f t="shared" si="12"/>
        <v>-29.569999999999709</v>
      </c>
      <c r="U8" s="13">
        <f t="shared" si="12"/>
        <v>-66.400000000001455</v>
      </c>
      <c r="V8" s="13">
        <f t="shared" si="12"/>
        <v>-6.8500000000001364</v>
      </c>
      <c r="W8" s="13">
        <f t="shared" si="12"/>
        <v>17.440000000000055</v>
      </c>
      <c r="X8" s="13">
        <f t="shared" si="12"/>
        <v>3.6500000000000057</v>
      </c>
      <c r="Y8" s="13">
        <f t="shared" si="12"/>
        <v>-2.8999999999999773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40.5</v>
      </c>
      <c r="AG8" s="13">
        <f t="shared" si="13"/>
        <v>-5.7400000000016007</v>
      </c>
      <c r="AH8" s="13">
        <f t="shared" si="13"/>
        <v>-23.520000000000437</v>
      </c>
      <c r="AI8" s="13">
        <f t="shared" si="13"/>
        <v>-114.09999999999854</v>
      </c>
      <c r="AJ8" s="13">
        <f t="shared" si="13"/>
        <v>-24.669999999999845</v>
      </c>
      <c r="AK8" s="13">
        <f t="shared" si="13"/>
        <v>-2.6700000000000728</v>
      </c>
      <c r="AL8" s="13">
        <f t="shared" si="13"/>
        <v>0</v>
      </c>
      <c r="AM8" s="13">
        <f t="shared" si="13"/>
        <v>4.7099999999999227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179.19000000000005</v>
      </c>
      <c r="AU8" s="13">
        <f t="shared" si="14"/>
        <v>73.889999999999418</v>
      </c>
      <c r="AV8" s="13">
        <f t="shared" si="14"/>
        <v>-130.44999999999982</v>
      </c>
      <c r="AW8" s="13">
        <f t="shared" si="14"/>
        <v>-224.65999999999985</v>
      </c>
      <c r="AX8" s="13">
        <f t="shared" si="14"/>
        <v>-38.179999999999836</v>
      </c>
      <c r="AY8" s="13">
        <f t="shared" si="14"/>
        <v>13.409999999999968</v>
      </c>
      <c r="AZ8" s="13">
        <f t="shared" si="14"/>
        <v>2.210000000000008</v>
      </c>
      <c r="BA8" s="13">
        <f t="shared" si="14"/>
        <v>5.1200000000000045</v>
      </c>
      <c r="BB8" s="13">
        <f t="shared" si="14"/>
        <v>-9.9999999999999645E-2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4.6911744015436323</v>
      </c>
      <c r="D9" s="16">
        <f t="shared" si="15"/>
        <v>0.33192216215995685</v>
      </c>
      <c r="E9" s="16">
        <f t="shared" si="15"/>
        <v>-1.411748389062959</v>
      </c>
      <c r="F9" s="16">
        <f t="shared" si="15"/>
        <v>-0.16332641464493464</v>
      </c>
      <c r="G9" s="16">
        <f t="shared" si="15"/>
        <v>-0.58752436991097634</v>
      </c>
      <c r="H9" s="16">
        <f t="shared" si="15"/>
        <v>-0.23996047709789217</v>
      </c>
      <c r="I9" s="16">
        <f t="shared" si="15"/>
        <v>-0.76279266871490503</v>
      </c>
      <c r="J9" s="16">
        <f t="shared" si="15"/>
        <v>0.59567729047817219</v>
      </c>
      <c r="K9" s="16">
        <f t="shared" si="15"/>
        <v>-0.82712985938792094</v>
      </c>
      <c r="L9" s="16"/>
      <c r="M9" s="17"/>
      <c r="Q9" s="15" t="s">
        <v>76</v>
      </c>
      <c r="R9" s="16">
        <f t="shared" ref="R9:Z9" si="16">R8/R5*100</f>
        <v>2.1756868316470483</v>
      </c>
      <c r="S9" s="16">
        <f t="shared" si="16"/>
        <v>7.4336202137486776E-2</v>
      </c>
      <c r="T9" s="16">
        <f t="shared" si="16"/>
        <v>-0.54735236572096524</v>
      </c>
      <c r="U9" s="16">
        <f t="shared" si="16"/>
        <v>-0.24598313978214728</v>
      </c>
      <c r="V9" s="16">
        <f t="shared" si="16"/>
        <v>-0.60785688298090668</v>
      </c>
      <c r="W9" s="16">
        <f t="shared" si="16"/>
        <v>3.0845419172267521</v>
      </c>
      <c r="X9" s="16">
        <f t="shared" si="16"/>
        <v>1.9483292409522821</v>
      </c>
      <c r="Y9" s="16">
        <f t="shared" si="16"/>
        <v>-0.51880210383197567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1.9024713337498418</v>
      </c>
      <c r="AG9" s="16">
        <f t="shared" si="17"/>
        <v>-2.9183631135180209E-2</v>
      </c>
      <c r="AH9" s="16">
        <f t="shared" si="17"/>
        <v>-0.43776057176891819</v>
      </c>
      <c r="AI9" s="16">
        <f t="shared" si="17"/>
        <v>-0.42373321964457855</v>
      </c>
      <c r="AJ9" s="16">
        <f t="shared" si="17"/>
        <v>-2.2025605771119268</v>
      </c>
      <c r="AK9" s="16">
        <f t="shared" si="17"/>
        <v>-0.45810170887380286</v>
      </c>
      <c r="AL9" s="16">
        <f t="shared" si="17"/>
        <v>0</v>
      </c>
      <c r="AM9" s="16">
        <f t="shared" si="17"/>
        <v>0.84700043159256255</v>
      </c>
      <c r="AN9" s="16">
        <f t="shared" si="17"/>
        <v>0</v>
      </c>
      <c r="AO9" s="16"/>
      <c r="AP9" s="17"/>
      <c r="AS9" s="15" t="s">
        <v>76</v>
      </c>
      <c r="AT9" s="16">
        <f t="shared" ref="AT9:BB9" si="18">AT8/AT5*100</f>
        <v>9.0039796595180217</v>
      </c>
      <c r="AU9" s="16">
        <f t="shared" si="18"/>
        <v>0.37720283854196945</v>
      </c>
      <c r="AV9" s="16">
        <f t="shared" si="18"/>
        <v>-2.3805917444837581</v>
      </c>
      <c r="AW9" s="16">
        <f t="shared" si="18"/>
        <v>-0.83090834044680961</v>
      </c>
      <c r="AX9" s="16">
        <f t="shared" si="18"/>
        <v>-3.3681201866668875</v>
      </c>
      <c r="AY9" s="16">
        <f t="shared" si="18"/>
        <v>2.3660808807960985</v>
      </c>
      <c r="AZ9" s="16">
        <f t="shared" si="18"/>
        <v>1.1706748596249645</v>
      </c>
      <c r="BA9" s="16">
        <f t="shared" si="18"/>
        <v>0.92141018950096365</v>
      </c>
      <c r="BB9" s="16">
        <f t="shared" si="18"/>
        <v>-0.82712985938792094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116.01999999999998</v>
      </c>
      <c r="D10" s="18">
        <f t="shared" si="19"/>
        <v>155.11999999999898</v>
      </c>
      <c r="E10" s="18">
        <f t="shared" si="19"/>
        <v>119.14000000000033</v>
      </c>
      <c r="F10" s="18">
        <f t="shared" si="19"/>
        <v>646.2400000000016</v>
      </c>
      <c r="G10" s="18">
        <f t="shared" si="19"/>
        <v>17.960000000000036</v>
      </c>
      <c r="H10" s="18">
        <f t="shared" si="19"/>
        <v>8.4999999999998863</v>
      </c>
      <c r="I10" s="18">
        <f t="shared" si="19"/>
        <v>1.4399999999999977</v>
      </c>
      <c r="J10" s="18">
        <f t="shared" si="19"/>
        <v>3.3500000000000227</v>
      </c>
      <c r="K10" s="18">
        <f t="shared" si="19"/>
        <v>9.9999999999999645E-2</v>
      </c>
      <c r="L10" s="18"/>
      <c r="M10" s="18">
        <f>M6+M7</f>
        <v>1102.9599999999991</v>
      </c>
      <c r="Q10" s="11" t="s">
        <v>77</v>
      </c>
      <c r="R10" s="18">
        <f t="shared" ref="R10:Z10" si="20">R6+R7</f>
        <v>74.949999999999818</v>
      </c>
      <c r="S10" s="18">
        <f t="shared" si="20"/>
        <v>58.450000000004366</v>
      </c>
      <c r="T10" s="18">
        <f t="shared" si="20"/>
        <v>50.309999999999491</v>
      </c>
      <c r="U10" s="18">
        <f t="shared" si="20"/>
        <v>589.95999999999913</v>
      </c>
      <c r="V10" s="18">
        <f t="shared" si="20"/>
        <v>7.8700000000001182</v>
      </c>
      <c r="W10" s="18">
        <f t="shared" si="20"/>
        <v>24.700000000000045</v>
      </c>
      <c r="X10" s="18">
        <f t="shared" si="20"/>
        <v>3.6500000000000057</v>
      </c>
      <c r="Y10" s="18">
        <f t="shared" si="20"/>
        <v>4.6399999999999864</v>
      </c>
      <c r="Z10" s="18">
        <f t="shared" si="20"/>
        <v>0</v>
      </c>
      <c r="AA10" s="18"/>
      <c r="AB10" s="18">
        <f>AB6+AB7</f>
        <v>839.66000000002532</v>
      </c>
      <c r="AE10" s="11" t="s">
        <v>77</v>
      </c>
      <c r="AF10" s="18">
        <f t="shared" ref="AF10:AN10" si="21">AF6+AF7</f>
        <v>67.019999999999527</v>
      </c>
      <c r="AG10" s="18">
        <f t="shared" si="21"/>
        <v>97.540000000004511</v>
      </c>
      <c r="AH10" s="18">
        <f t="shared" si="21"/>
        <v>65.159999999999854</v>
      </c>
      <c r="AI10" s="18">
        <f t="shared" si="21"/>
        <v>1190.9599999999991</v>
      </c>
      <c r="AJ10" s="18">
        <f t="shared" si="21"/>
        <v>38.069999999999936</v>
      </c>
      <c r="AK10" s="18">
        <f t="shared" si="21"/>
        <v>7.6900000000000546</v>
      </c>
      <c r="AL10" s="18">
        <f t="shared" si="21"/>
        <v>0</v>
      </c>
      <c r="AM10" s="18">
        <f t="shared" si="21"/>
        <v>5.2299999999999045</v>
      </c>
      <c r="AN10" s="18">
        <f t="shared" si="21"/>
        <v>0</v>
      </c>
      <c r="AO10" s="18"/>
      <c r="AP10" s="18">
        <f>AP6+AP7</f>
        <v>1638.679999999993</v>
      </c>
      <c r="AS10" s="11" t="s">
        <v>77</v>
      </c>
      <c r="AT10" s="18">
        <f t="shared" ref="AT10:BB10" si="22">AT6+AT7</f>
        <v>212.66999999999962</v>
      </c>
      <c r="AU10" s="18">
        <f t="shared" si="22"/>
        <v>304.41000000000349</v>
      </c>
      <c r="AV10" s="18">
        <f t="shared" si="22"/>
        <v>231.52999999999975</v>
      </c>
      <c r="AW10" s="18">
        <f t="shared" si="22"/>
        <v>2307.84</v>
      </c>
      <c r="AX10" s="18">
        <f t="shared" si="22"/>
        <v>61.199999999999818</v>
      </c>
      <c r="AY10" s="18">
        <f t="shared" si="22"/>
        <v>34.590000000000032</v>
      </c>
      <c r="AZ10" s="18">
        <f t="shared" si="22"/>
        <v>5.0900000000000034</v>
      </c>
      <c r="BA10" s="18">
        <f t="shared" si="22"/>
        <v>12.699999999999932</v>
      </c>
      <c r="BB10" s="18">
        <f t="shared" si="22"/>
        <v>9.9999999999999645E-2</v>
      </c>
      <c r="BC10" s="18"/>
      <c r="BD10" s="18">
        <f>BD6+BD7</f>
        <v>113180.22</v>
      </c>
    </row>
    <row r="11" spans="1:56" ht="28.8" x14ac:dyDescent="0.3">
      <c r="B11" s="11" t="s">
        <v>78</v>
      </c>
      <c r="C11" s="19">
        <f t="shared" ref="C11:K11" si="23">C10/C5*100</f>
        <v>5.8297992080879535</v>
      </c>
      <c r="D11" s="19">
        <f t="shared" si="23"/>
        <v>0.79187581965936371</v>
      </c>
      <c r="E11" s="19">
        <f t="shared" si="23"/>
        <v>2.1741947139731397</v>
      </c>
      <c r="F11" s="19">
        <f t="shared" si="23"/>
        <v>2.3901282201119378</v>
      </c>
      <c r="G11" s="19">
        <f t="shared" si="23"/>
        <v>1.5843750275677759</v>
      </c>
      <c r="H11" s="19">
        <f t="shared" si="23"/>
        <v>1.499752981861791</v>
      </c>
      <c r="I11" s="19">
        <f t="shared" si="23"/>
        <v>0.76279266871490503</v>
      </c>
      <c r="J11" s="19">
        <f t="shared" si="23"/>
        <v>0.6028758075836419</v>
      </c>
      <c r="K11" s="19">
        <f t="shared" si="23"/>
        <v>0.82712985938792094</v>
      </c>
      <c r="L11" s="19"/>
      <c r="M11" s="19">
        <f>M10/M5*100</f>
        <v>1.9490331437772415</v>
      </c>
      <c r="Q11" s="11" t="s">
        <v>78</v>
      </c>
      <c r="R11" s="19">
        <f t="shared" ref="R11:Z11" si="24">R10/R5*100</f>
        <v>3.5973467467890172</v>
      </c>
      <c r="S11" s="19">
        <f t="shared" si="24"/>
        <v>0.29739568890734108</v>
      </c>
      <c r="T11" s="19">
        <f t="shared" si="24"/>
        <v>0.9312579479006341</v>
      </c>
      <c r="U11" s="19">
        <f t="shared" si="24"/>
        <v>2.1855453787028951</v>
      </c>
      <c r="V11" s="19">
        <f t="shared" si="24"/>
        <v>0.69836987869484857</v>
      </c>
      <c r="W11" s="19">
        <f t="shared" si="24"/>
        <v>4.3685886098337541</v>
      </c>
      <c r="X11" s="19">
        <f t="shared" si="24"/>
        <v>1.9483292409522821</v>
      </c>
      <c r="Y11" s="19">
        <f t="shared" si="24"/>
        <v>0.83008336613116496</v>
      </c>
      <c r="Z11" s="19">
        <f t="shared" si="24"/>
        <v>0</v>
      </c>
      <c r="AA11" s="19"/>
      <c r="AB11" s="19">
        <f>AB10/AB5*100</f>
        <v>1.4837574975557128</v>
      </c>
      <c r="AE11" s="11" t="s">
        <v>78</v>
      </c>
      <c r="AF11" s="19">
        <f t="shared" ref="AF11:AN11" si="25">AF10/AF5*100</f>
        <v>3.1482377478497159</v>
      </c>
      <c r="AG11" s="19">
        <f t="shared" si="25"/>
        <v>0.49591835904613507</v>
      </c>
      <c r="AH11" s="19">
        <f t="shared" si="25"/>
        <v>1.2127754615842736</v>
      </c>
      <c r="AI11" s="19">
        <f t="shared" si="25"/>
        <v>4.4228686701832904</v>
      </c>
      <c r="AJ11" s="19">
        <f t="shared" si="25"/>
        <v>3.3989250575861956</v>
      </c>
      <c r="AK11" s="19">
        <f t="shared" si="25"/>
        <v>1.31940155102602</v>
      </c>
      <c r="AL11" s="19">
        <f t="shared" si="25"/>
        <v>0</v>
      </c>
      <c r="AM11" s="19">
        <f t="shared" si="25"/>
        <v>0.94051215652422393</v>
      </c>
      <c r="AN11" s="19">
        <f t="shared" si="25"/>
        <v>0</v>
      </c>
      <c r="AO11" s="19"/>
      <c r="AP11" s="19">
        <f>AP10/AP5*100</f>
        <v>2.8957003264351191</v>
      </c>
      <c r="AS11" s="11" t="s">
        <v>78</v>
      </c>
      <c r="AT11" s="19">
        <f t="shared" ref="AT11:BB11" si="26">AT10/AT5*100</f>
        <v>10.686290273953311</v>
      </c>
      <c r="AU11" s="19">
        <f t="shared" si="26"/>
        <v>1.5539899320687933</v>
      </c>
      <c r="AV11" s="19">
        <f t="shared" si="26"/>
        <v>4.2252081763152525</v>
      </c>
      <c r="AW11" s="19">
        <f t="shared" si="26"/>
        <v>8.5355804523135692</v>
      </c>
      <c r="AX11" s="19">
        <f t="shared" si="26"/>
        <v>5.3988725883712361</v>
      </c>
      <c r="AY11" s="19">
        <f t="shared" si="26"/>
        <v>6.1031124285411877</v>
      </c>
      <c r="AZ11" s="19">
        <f t="shared" si="26"/>
        <v>2.6962601970547744</v>
      </c>
      <c r="BA11" s="19">
        <f t="shared" si="26"/>
        <v>2.2855291809887044</v>
      </c>
      <c r="BB11" s="19">
        <f t="shared" si="26"/>
        <v>0.82712985938792094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'00-06'!B7</f>
        <v>1978.79</v>
      </c>
      <c r="D12" s="12">
        <f>'00-06'!C7</f>
        <v>19543.88</v>
      </c>
      <c r="E12" s="12">
        <f>'00-06'!D7</f>
        <v>5381.48</v>
      </c>
      <c r="F12" s="12">
        <f>'00-06'!E7</f>
        <v>26692.68</v>
      </c>
      <c r="G12" s="12">
        <f>'00-06'!F7</f>
        <v>1121.26</v>
      </c>
      <c r="H12" s="12">
        <f>'00-06'!G7</f>
        <v>561.83000000000004</v>
      </c>
      <c r="I12" s="12">
        <f>'00-06'!H7</f>
        <v>187.34</v>
      </c>
      <c r="J12" s="12">
        <f>'00-06'!I7</f>
        <v>555.65</v>
      </c>
      <c r="K12" s="12">
        <f>'00-06'!J7</f>
        <v>11.99</v>
      </c>
      <c r="L12" s="12">
        <f>'00-06'!K7</f>
        <v>3.73</v>
      </c>
      <c r="M12" s="20">
        <f>SUM(C12:L12)</f>
        <v>56038.630000000005</v>
      </c>
      <c r="Q12" s="11" t="s">
        <v>79</v>
      </c>
      <c r="R12" s="12">
        <f>'06-12'!B7</f>
        <v>2068.67</v>
      </c>
      <c r="S12" s="12">
        <f>'06-12'!C7</f>
        <v>19632.03</v>
      </c>
      <c r="T12" s="12">
        <f>'06-12'!D7</f>
        <v>5362.43</v>
      </c>
      <c r="U12" s="12">
        <f>'06-12'!E7</f>
        <v>26665.54</v>
      </c>
      <c r="V12" s="12">
        <f>'06-12'!F7</f>
        <v>1119.55</v>
      </c>
      <c r="W12" s="12">
        <f>'06-12'!G7</f>
        <v>561.77</v>
      </c>
      <c r="X12" s="12">
        <f>'06-12'!H7</f>
        <v>187.34</v>
      </c>
      <c r="Y12" s="12">
        <f>'06-12'!I7</f>
        <v>555.21</v>
      </c>
      <c r="Z12" s="12">
        <f>'06-12'!J7</f>
        <v>11.99</v>
      </c>
      <c r="AA12" s="12">
        <f>'06-12'!K7</f>
        <v>5.75</v>
      </c>
      <c r="AB12" s="20">
        <f>SUM(R12:AA12)</f>
        <v>56170.279999999992</v>
      </c>
      <c r="AE12" s="11" t="s">
        <v>79</v>
      </c>
      <c r="AF12" s="12">
        <f>'12-18'!B7</f>
        <v>2115.5500000000002</v>
      </c>
      <c r="AG12" s="12">
        <f>'12-18'!C7</f>
        <v>19616.919999999998</v>
      </c>
      <c r="AH12" s="12">
        <f>'12-18'!D7</f>
        <v>5328.46</v>
      </c>
      <c r="AI12" s="12">
        <f>'12-18'!E7</f>
        <v>26274.79</v>
      </c>
      <c r="AJ12" s="12">
        <f>'12-18'!F7</f>
        <v>1088.69</v>
      </c>
      <c r="AK12" s="12">
        <f>'12-18'!G7</f>
        <v>577.66</v>
      </c>
      <c r="AL12" s="12">
        <f>'12-18'!H7</f>
        <v>190.99</v>
      </c>
      <c r="AM12" s="12">
        <f>'12-18'!I7</f>
        <v>555.82000000000005</v>
      </c>
      <c r="AN12" s="12">
        <f>'12-18'!J7</f>
        <v>11.99</v>
      </c>
      <c r="AO12" s="12">
        <f>'12-18'!K7</f>
        <v>9.9</v>
      </c>
      <c r="AP12" s="20">
        <f>SUM(AF12:AO12)</f>
        <v>55770.770000000004</v>
      </c>
      <c r="AS12" s="11" t="s">
        <v>79</v>
      </c>
      <c r="AT12" s="12">
        <f>'00-18'!B7</f>
        <v>1973.38</v>
      </c>
      <c r="AU12" s="12">
        <f>'00-18'!C7</f>
        <v>19473.669999999998</v>
      </c>
      <c r="AV12" s="12">
        <f>'00-18'!D7</f>
        <v>5298.74</v>
      </c>
      <c r="AW12" s="12">
        <f>'00-18'!E7</f>
        <v>25771.63</v>
      </c>
      <c r="AX12" s="12">
        <f>'00-18'!F7</f>
        <v>1083.8800000000001</v>
      </c>
      <c r="AY12" s="12">
        <f>'00-18'!G7</f>
        <v>556.16999999999996</v>
      </c>
      <c r="AZ12" s="12">
        <f>'00-18'!H7</f>
        <v>187.34</v>
      </c>
      <c r="BA12" s="12">
        <f>'00-18'!I7</f>
        <v>551.88</v>
      </c>
      <c r="BB12" s="12">
        <f>'00-18'!J7</f>
        <v>11.99</v>
      </c>
      <c r="BC12" s="12">
        <f>'00-18'!K7</f>
        <v>1.38</v>
      </c>
      <c r="BD12" s="12">
        <f>'00-18'!L7</f>
        <v>0</v>
      </c>
    </row>
    <row r="13" spans="1:56" x14ac:dyDescent="0.3">
      <c r="B13" s="11" t="s">
        <v>80</v>
      </c>
      <c r="C13" s="19">
        <f t="shared" ref="C13:K13" si="27">C12/C5*100</f>
        <v>99.430687596727836</v>
      </c>
      <c r="D13" s="19">
        <f t="shared" si="27"/>
        <v>99.770023171250301</v>
      </c>
      <c r="E13" s="19">
        <f t="shared" si="27"/>
        <v>98.20702844848195</v>
      </c>
      <c r="F13" s="19">
        <f t="shared" si="27"/>
        <v>98.72327268262157</v>
      </c>
      <c r="G13" s="19">
        <f t="shared" si="27"/>
        <v>98.91405030126063</v>
      </c>
      <c r="H13" s="19">
        <f t="shared" si="27"/>
        <v>99.130143270520151</v>
      </c>
      <c r="I13" s="19">
        <f t="shared" si="27"/>
        <v>99.237207331285092</v>
      </c>
      <c r="J13" s="19">
        <f t="shared" si="27"/>
        <v>99.99640074144726</v>
      </c>
      <c r="K13" s="19">
        <f t="shared" si="27"/>
        <v>99.172870140612076</v>
      </c>
      <c r="L13" s="19"/>
      <c r="M13" s="19">
        <f>M12/M5*100</f>
        <v>99.025483428111386</v>
      </c>
      <c r="Q13" s="11" t="s">
        <v>80</v>
      </c>
      <c r="R13" s="19">
        <f t="shared" ref="R13:Z13" si="28">R12/R5*100</f>
        <v>99.289170042429021</v>
      </c>
      <c r="S13" s="19">
        <f t="shared" si="28"/>
        <v>99.888470256615065</v>
      </c>
      <c r="T13" s="19">
        <f t="shared" si="28"/>
        <v>99.260694843189199</v>
      </c>
      <c r="U13" s="19">
        <f t="shared" si="28"/>
        <v>98.784235740757481</v>
      </c>
      <c r="V13" s="19">
        <f t="shared" si="28"/>
        <v>99.34688661916212</v>
      </c>
      <c r="W13" s="19">
        <f t="shared" si="28"/>
        <v>99.357976653696497</v>
      </c>
      <c r="X13" s="19">
        <f t="shared" si="28"/>
        <v>100</v>
      </c>
      <c r="Y13" s="19">
        <f t="shared" si="28"/>
        <v>99.325557265018432</v>
      </c>
      <c r="Z13" s="19">
        <f t="shared" si="28"/>
        <v>100</v>
      </c>
      <c r="AA13" s="19"/>
      <c r="AB13" s="19">
        <f>AB12/AB5*100</f>
        <v>99.258121251222136</v>
      </c>
      <c r="AE13" s="11" t="s">
        <v>80</v>
      </c>
      <c r="AF13" s="19">
        <f t="shared" ref="AF13:AN13" si="29">AF12/AF5*100</f>
        <v>99.377116792950062</v>
      </c>
      <c r="AG13" s="19">
        <f t="shared" si="29"/>
        <v>99.737449004909337</v>
      </c>
      <c r="AH13" s="19">
        <f t="shared" si="29"/>
        <v>99.174731983323412</v>
      </c>
      <c r="AI13" s="19">
        <f t="shared" si="29"/>
        <v>97.576699055086067</v>
      </c>
      <c r="AJ13" s="19">
        <f t="shared" si="29"/>
        <v>97.199257182650939</v>
      </c>
      <c r="AK13" s="19">
        <f t="shared" si="29"/>
        <v>99.111248370050092</v>
      </c>
      <c r="AL13" s="19">
        <f t="shared" si="29"/>
        <v>100</v>
      </c>
      <c r="AM13" s="19">
        <f t="shared" si="29"/>
        <v>99.95324413753417</v>
      </c>
      <c r="AN13" s="19">
        <f t="shared" si="29"/>
        <v>100</v>
      </c>
      <c r="AO13" s="19"/>
      <c r="AP13" s="19">
        <f>AP12/AP5*100</f>
        <v>98.552149836782448</v>
      </c>
      <c r="AS13" s="11" t="s">
        <v>80</v>
      </c>
      <c r="AT13" s="19">
        <f t="shared" ref="AT13:BB13" si="30">AT12/AT5*100</f>
        <v>99.158844692782353</v>
      </c>
      <c r="AU13" s="19">
        <f t="shared" si="30"/>
        <v>99.411606453236587</v>
      </c>
      <c r="AV13" s="19">
        <f t="shared" si="30"/>
        <v>96.697100039600485</v>
      </c>
      <c r="AW13" s="19">
        <f t="shared" si="30"/>
        <v>95.316755603619811</v>
      </c>
      <c r="AX13" s="19">
        <f t="shared" si="30"/>
        <v>95.61650361248094</v>
      </c>
      <c r="AY13" s="19">
        <f t="shared" si="30"/>
        <v>98.131484226127455</v>
      </c>
      <c r="AZ13" s="19">
        <f t="shared" si="30"/>
        <v>99.237207331285092</v>
      </c>
      <c r="BA13" s="19">
        <f t="shared" si="30"/>
        <v>99.317940504256129</v>
      </c>
      <c r="BB13" s="19">
        <f t="shared" si="30"/>
        <v>99.172870140612076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'06'!B7</f>
        <v>2083.48</v>
      </c>
      <c r="D14" s="9">
        <f>'06'!C7</f>
        <v>19653.95</v>
      </c>
      <c r="E14" s="9">
        <f>'06'!D7</f>
        <v>5402.37</v>
      </c>
      <c r="F14" s="9">
        <f>'06'!E7</f>
        <v>26993.72</v>
      </c>
      <c r="G14" s="9">
        <f>'06'!F7</f>
        <v>1126.9100000000001</v>
      </c>
      <c r="H14" s="9">
        <f>'06'!G7</f>
        <v>565.4</v>
      </c>
      <c r="I14" s="9">
        <f>'06'!H7</f>
        <v>187.34</v>
      </c>
      <c r="J14" s="9">
        <f>'06'!I7</f>
        <v>558.98</v>
      </c>
      <c r="K14" s="9">
        <f>'06'!J7</f>
        <v>11.99</v>
      </c>
      <c r="L14" s="9">
        <f>'06'!K7</f>
        <v>5.97</v>
      </c>
      <c r="M14" s="9">
        <f>SUM(C14:L14)</f>
        <v>56590.110000000008</v>
      </c>
      <c r="Q14" s="9" t="s">
        <v>83</v>
      </c>
      <c r="R14" s="9">
        <f>'12'!B7</f>
        <v>2128.81</v>
      </c>
      <c r="S14" s="9">
        <f>'12'!C7</f>
        <v>19668.560000000001</v>
      </c>
      <c r="T14" s="9">
        <f>'12'!D7</f>
        <v>5372.8</v>
      </c>
      <c r="U14" s="9">
        <f>'12'!E7</f>
        <v>26927.32</v>
      </c>
      <c r="V14" s="9">
        <f>'12'!F7</f>
        <v>1120.06</v>
      </c>
      <c r="W14" s="9">
        <f>'12'!G7</f>
        <v>582.84</v>
      </c>
      <c r="X14" s="9">
        <f>'12'!H7</f>
        <v>190.99</v>
      </c>
      <c r="Y14" s="9">
        <f>'12'!I7</f>
        <v>556.08000000000004</v>
      </c>
      <c r="Z14" s="9">
        <f>'12'!J7</f>
        <v>11.99</v>
      </c>
      <c r="AA14" s="9">
        <f>'12'!K7</f>
        <v>30.66</v>
      </c>
      <c r="AB14" s="10">
        <f>SUM(R14:AA14)</f>
        <v>56590.11</v>
      </c>
      <c r="AE14" s="9" t="s">
        <v>81</v>
      </c>
      <c r="AF14" s="9">
        <f>SUM('18'!B7)</f>
        <v>2169.31</v>
      </c>
      <c r="AG14" s="9">
        <f>SUM('18'!C7)</f>
        <v>19662.82</v>
      </c>
      <c r="AH14" s="9">
        <f>SUM('18'!D7)</f>
        <v>5349.28</v>
      </c>
      <c r="AI14" s="9">
        <f>SUM('18'!E7)</f>
        <v>26813.22</v>
      </c>
      <c r="AJ14" s="9">
        <f>SUM('18'!F7)</f>
        <v>1095.3900000000001</v>
      </c>
      <c r="AK14" s="9">
        <f>SUM('18'!G7)</f>
        <v>580.16999999999996</v>
      </c>
      <c r="AL14" s="9">
        <f>SUM('18'!H7)</f>
        <v>190.99</v>
      </c>
      <c r="AM14" s="9">
        <f>SUM('18'!I7)</f>
        <v>560.79</v>
      </c>
      <c r="AN14" s="9">
        <f>SUM('18'!J7)</f>
        <v>11.99</v>
      </c>
      <c r="AO14" s="9">
        <f>SUM('18'!K7)</f>
        <v>156.15</v>
      </c>
      <c r="AP14" s="10">
        <f>SUM(AF14:AO14)</f>
        <v>56590.11</v>
      </c>
      <c r="AS14" s="9" t="s">
        <v>81</v>
      </c>
      <c r="AT14" s="9">
        <f>AF14</f>
        <v>2169.31</v>
      </c>
      <c r="AU14" s="9">
        <f t="shared" ref="AU14:BC14" si="31">AG14</f>
        <v>19662.82</v>
      </c>
      <c r="AV14" s="9">
        <f t="shared" si="31"/>
        <v>5349.28</v>
      </c>
      <c r="AW14" s="9">
        <f t="shared" si="31"/>
        <v>26813.22</v>
      </c>
      <c r="AX14" s="9">
        <f t="shared" si="31"/>
        <v>1095.3900000000001</v>
      </c>
      <c r="AY14" s="9">
        <f t="shared" si="31"/>
        <v>580.16999999999996</v>
      </c>
      <c r="AZ14" s="9">
        <f t="shared" si="31"/>
        <v>190.99</v>
      </c>
      <c r="BA14" s="9">
        <f t="shared" si="31"/>
        <v>560.79</v>
      </c>
      <c r="BB14" s="9">
        <f t="shared" si="31"/>
        <v>11.99</v>
      </c>
      <c r="BC14" s="9">
        <f t="shared" si="31"/>
        <v>156.15</v>
      </c>
      <c r="BD14" s="10">
        <f>SUM(AT14:BC14)</f>
        <v>56590.11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E9A59-5C03-4C01-BE29-CFDF378486BF}">
  <dimension ref="A1:BD14"/>
  <sheetViews>
    <sheetView zoomScale="85" zoomScaleNormal="85" workbookViewId="0">
      <selection activeCell="B17" sqref="B17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24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00'!B16</f>
        <v>5754.44</v>
      </c>
      <c r="D5" s="9">
        <f>'tieri 00'!C16</f>
        <v>54327.48</v>
      </c>
      <c r="E5" s="9">
        <f>'tieri 00'!D16</f>
        <v>9467.67</v>
      </c>
      <c r="F5" s="9">
        <f>'tieri 00'!E16</f>
        <v>20838.2</v>
      </c>
      <c r="G5" s="9">
        <f>'tieri 00'!F16</f>
        <v>0</v>
      </c>
      <c r="H5" s="9">
        <f>'tieri 00'!G16</f>
        <v>28.55</v>
      </c>
      <c r="I5" s="9">
        <f>'tieri 00'!H16</f>
        <v>866.87</v>
      </c>
      <c r="J5" s="9">
        <f>'tieri 00'!I16</f>
        <v>1729.24</v>
      </c>
      <c r="K5" s="9">
        <f>'tieri 00'!J16</f>
        <v>0</v>
      </c>
      <c r="L5" s="9">
        <f>'tieri 00'!K16</f>
        <v>0</v>
      </c>
      <c r="M5" s="9">
        <f>SUM(C5:L5)</f>
        <v>93012.450000000012</v>
      </c>
      <c r="Q5" s="9" t="s">
        <v>82</v>
      </c>
      <c r="R5" s="9">
        <f>C14</f>
        <v>5902.65</v>
      </c>
      <c r="S5" s="9">
        <f t="shared" ref="S5:AA5" si="0">D14</f>
        <v>53918.75</v>
      </c>
      <c r="T5" s="9">
        <f t="shared" si="0"/>
        <v>9251.57</v>
      </c>
      <c r="U5" s="9">
        <f t="shared" si="0"/>
        <v>21285.34</v>
      </c>
      <c r="V5" s="9">
        <f t="shared" si="0"/>
        <v>0</v>
      </c>
      <c r="W5" s="9">
        <f t="shared" si="0"/>
        <v>28.44</v>
      </c>
      <c r="X5" s="9">
        <f t="shared" si="0"/>
        <v>866.48</v>
      </c>
      <c r="Y5" s="9">
        <f t="shared" si="0"/>
        <v>1759.22</v>
      </c>
      <c r="Z5" s="9">
        <f t="shared" si="0"/>
        <v>0</v>
      </c>
      <c r="AA5" s="9">
        <f t="shared" si="0"/>
        <v>0</v>
      </c>
      <c r="AB5" s="10">
        <f>SUM(R5:AA5)</f>
        <v>93012.45</v>
      </c>
      <c r="AE5" s="9" t="s">
        <v>83</v>
      </c>
      <c r="AF5" s="9">
        <f>R14</f>
        <v>5977.26</v>
      </c>
      <c r="AG5" s="9">
        <f t="shared" ref="AG5:AO5" si="1">S14</f>
        <v>53288.27</v>
      </c>
      <c r="AH5" s="9">
        <f t="shared" si="1"/>
        <v>9298.44</v>
      </c>
      <c r="AI5" s="9">
        <f t="shared" si="1"/>
        <v>21784.75</v>
      </c>
      <c r="AJ5" s="9">
        <f t="shared" si="1"/>
        <v>0</v>
      </c>
      <c r="AK5" s="9">
        <f t="shared" si="1"/>
        <v>28.44</v>
      </c>
      <c r="AL5" s="9">
        <f t="shared" si="1"/>
        <v>864.19</v>
      </c>
      <c r="AM5" s="9">
        <f t="shared" si="1"/>
        <v>1771.1</v>
      </c>
      <c r="AN5" s="9">
        <f t="shared" si="1"/>
        <v>0</v>
      </c>
      <c r="AO5" s="9">
        <f t="shared" si="1"/>
        <v>0</v>
      </c>
      <c r="AP5" s="10">
        <f>SUM(AF5:AO5)</f>
        <v>93012.450000000012</v>
      </c>
      <c r="AS5" s="9" t="s">
        <v>72</v>
      </c>
      <c r="AT5" s="9">
        <f>C5</f>
        <v>5754.44</v>
      </c>
      <c r="AU5" s="9">
        <f t="shared" ref="AU5:BC5" si="2">D5</f>
        <v>54327.48</v>
      </c>
      <c r="AV5" s="9">
        <f t="shared" si="2"/>
        <v>9467.67</v>
      </c>
      <c r="AW5" s="9">
        <f t="shared" si="2"/>
        <v>20838.2</v>
      </c>
      <c r="AX5" s="9">
        <f t="shared" si="2"/>
        <v>0</v>
      </c>
      <c r="AY5" s="9">
        <f t="shared" si="2"/>
        <v>28.55</v>
      </c>
      <c r="AZ5" s="9">
        <f t="shared" si="2"/>
        <v>866.87</v>
      </c>
      <c r="BA5" s="9">
        <f t="shared" si="2"/>
        <v>1729.24</v>
      </c>
      <c r="BB5" s="9">
        <f t="shared" si="2"/>
        <v>0</v>
      </c>
      <c r="BC5" s="9">
        <f t="shared" si="2"/>
        <v>0</v>
      </c>
      <c r="BD5" s="10">
        <f>SUM(AT5:BC5)</f>
        <v>93012.450000000012</v>
      </c>
    </row>
    <row r="6" spans="1:56" ht="28.8" x14ac:dyDescent="0.3">
      <c r="B6" s="11" t="s">
        <v>73</v>
      </c>
      <c r="C6" s="12">
        <f t="shared" ref="C6:K6" si="3">C5-C12</f>
        <v>40.769999999999527</v>
      </c>
      <c r="D6" s="12">
        <f t="shared" si="3"/>
        <v>861.14000000000669</v>
      </c>
      <c r="E6" s="12">
        <f t="shared" si="3"/>
        <v>333.79999999999927</v>
      </c>
      <c r="F6" s="12">
        <f t="shared" si="3"/>
        <v>1375.619999999999</v>
      </c>
      <c r="G6" s="12">
        <f t="shared" si="3"/>
        <v>0</v>
      </c>
      <c r="H6" s="12">
        <f t="shared" si="3"/>
        <v>0.10999999999999943</v>
      </c>
      <c r="I6" s="12">
        <f t="shared" si="3"/>
        <v>5.2599999999999909</v>
      </c>
      <c r="J6" s="12">
        <f t="shared" si="3"/>
        <v>0.83999999999991815</v>
      </c>
      <c r="K6" s="12">
        <f t="shared" si="3"/>
        <v>0</v>
      </c>
      <c r="L6" s="12"/>
      <c r="M6" s="12">
        <f>M5-M12</f>
        <v>2617.5400000000227</v>
      </c>
      <c r="Q6" s="11" t="s">
        <v>73</v>
      </c>
      <c r="R6" s="12">
        <f t="shared" ref="R6:Z6" si="4">R5-R12</f>
        <v>89.1899999999996</v>
      </c>
      <c r="S6" s="12">
        <f t="shared" si="4"/>
        <v>1104.8700000000026</v>
      </c>
      <c r="T6" s="12">
        <f t="shared" si="4"/>
        <v>246.3799999999992</v>
      </c>
      <c r="U6" s="12">
        <f t="shared" si="4"/>
        <v>1290.4599999999991</v>
      </c>
      <c r="V6" s="12">
        <f t="shared" si="4"/>
        <v>0</v>
      </c>
      <c r="W6" s="12">
        <f t="shared" si="4"/>
        <v>0</v>
      </c>
      <c r="X6" s="12">
        <f t="shared" si="4"/>
        <v>3.2000000000000455</v>
      </c>
      <c r="Y6" s="12">
        <f t="shared" si="4"/>
        <v>7.5699999999999363</v>
      </c>
      <c r="Z6" s="12">
        <f t="shared" si="4"/>
        <v>0</v>
      </c>
      <c r="AA6" s="12"/>
      <c r="AB6" s="12">
        <f>AB5-AB12</f>
        <v>2741.6699999999983</v>
      </c>
      <c r="AE6" s="11" t="s">
        <v>73</v>
      </c>
      <c r="AF6" s="12">
        <f t="shared" ref="AF6:AN6" si="5">AF5-AF12</f>
        <v>64.0600000000004</v>
      </c>
      <c r="AG6" s="12">
        <f t="shared" si="5"/>
        <v>301.0199999999968</v>
      </c>
      <c r="AH6" s="12">
        <f t="shared" si="5"/>
        <v>149.88000000000102</v>
      </c>
      <c r="AI6" s="12">
        <f t="shared" si="5"/>
        <v>1196.0400000000009</v>
      </c>
      <c r="AJ6" s="12">
        <f t="shared" si="5"/>
        <v>0</v>
      </c>
      <c r="AK6" s="12">
        <f t="shared" si="5"/>
        <v>0</v>
      </c>
      <c r="AL6" s="12">
        <f t="shared" si="5"/>
        <v>8.9500000000000455</v>
      </c>
      <c r="AM6" s="12">
        <f t="shared" si="5"/>
        <v>9.0099999999999909</v>
      </c>
      <c r="AN6" s="12">
        <f t="shared" si="5"/>
        <v>0</v>
      </c>
      <c r="AO6" s="12"/>
      <c r="AP6" s="12">
        <f>AP5-AP12</f>
        <v>1728.9600000000064</v>
      </c>
      <c r="AS6" s="11" t="s">
        <v>73</v>
      </c>
      <c r="AT6" s="12">
        <f t="shared" ref="AT6:BB6" si="6">AT5-AT12</f>
        <v>102.19999999999982</v>
      </c>
      <c r="AU6" s="12">
        <f t="shared" si="6"/>
        <v>2150.9200000000055</v>
      </c>
      <c r="AV6" s="12">
        <f t="shared" si="6"/>
        <v>679.78000000000065</v>
      </c>
      <c r="AW6" s="12">
        <f t="shared" si="6"/>
        <v>3191.8100000000013</v>
      </c>
      <c r="AX6" s="12">
        <f t="shared" si="6"/>
        <v>0</v>
      </c>
      <c r="AY6" s="12">
        <f t="shared" si="6"/>
        <v>0.10999999999999943</v>
      </c>
      <c r="AZ6" s="12">
        <f t="shared" si="6"/>
        <v>16.879999999999995</v>
      </c>
      <c r="BA6" s="12">
        <f t="shared" si="6"/>
        <v>12.259999999999991</v>
      </c>
      <c r="BB6" s="12">
        <f t="shared" si="6"/>
        <v>0</v>
      </c>
      <c r="BC6" s="12"/>
      <c r="BD6" s="12">
        <f>BD5-BD12</f>
        <v>93012.450000000012</v>
      </c>
    </row>
    <row r="7" spans="1:56" ht="28.8" x14ac:dyDescent="0.3">
      <c r="B7" s="11" t="s">
        <v>74</v>
      </c>
      <c r="C7" s="12">
        <f t="shared" ref="C7:K7" si="7">C14-C12</f>
        <v>188.97999999999956</v>
      </c>
      <c r="D7" s="12">
        <f t="shared" si="7"/>
        <v>452.41000000000349</v>
      </c>
      <c r="E7" s="12">
        <f t="shared" si="7"/>
        <v>117.69999999999891</v>
      </c>
      <c r="F7" s="12">
        <f t="shared" si="7"/>
        <v>1822.7599999999984</v>
      </c>
      <c r="G7" s="12">
        <f t="shared" si="7"/>
        <v>0</v>
      </c>
      <c r="H7" s="12">
        <f t="shared" si="7"/>
        <v>0</v>
      </c>
      <c r="I7" s="12">
        <f t="shared" si="7"/>
        <v>4.8700000000000045</v>
      </c>
      <c r="J7" s="12">
        <f t="shared" si="7"/>
        <v>30.819999999999936</v>
      </c>
      <c r="K7" s="12">
        <f t="shared" si="7"/>
        <v>0</v>
      </c>
      <c r="L7" s="12"/>
      <c r="M7" s="12">
        <f>M14-M12</f>
        <v>2617.5400000000081</v>
      </c>
      <c r="Q7" s="11" t="s">
        <v>74</v>
      </c>
      <c r="R7" s="12">
        <f t="shared" ref="R7:Z7" si="8">R14-R12</f>
        <v>163.80000000000018</v>
      </c>
      <c r="S7" s="12">
        <f t="shared" si="8"/>
        <v>474.38999999999942</v>
      </c>
      <c r="T7" s="12">
        <f t="shared" si="8"/>
        <v>293.25</v>
      </c>
      <c r="U7" s="12">
        <f t="shared" si="8"/>
        <v>1789.869999999999</v>
      </c>
      <c r="V7" s="12">
        <f t="shared" si="8"/>
        <v>0</v>
      </c>
      <c r="W7" s="12">
        <f t="shared" si="8"/>
        <v>0</v>
      </c>
      <c r="X7" s="12">
        <f t="shared" si="8"/>
        <v>0.91000000000008185</v>
      </c>
      <c r="Y7" s="12">
        <f t="shared" si="8"/>
        <v>19.449999999999818</v>
      </c>
      <c r="Z7" s="12">
        <f t="shared" si="8"/>
        <v>0</v>
      </c>
      <c r="AA7" s="12"/>
      <c r="AB7" s="12">
        <f>AB14-AB12</f>
        <v>2741.6700000000128</v>
      </c>
      <c r="AE7" s="11" t="s">
        <v>74</v>
      </c>
      <c r="AF7" s="12">
        <f t="shared" ref="AF7:AN7" si="9">AF14-AF12</f>
        <v>115.65000000000055</v>
      </c>
      <c r="AG7" s="12">
        <f t="shared" si="9"/>
        <v>249.47000000000116</v>
      </c>
      <c r="AH7" s="12">
        <f t="shared" si="9"/>
        <v>84.530000000000655</v>
      </c>
      <c r="AI7" s="12">
        <f t="shared" si="9"/>
        <v>1253.880000000001</v>
      </c>
      <c r="AJ7" s="12">
        <f t="shared" si="9"/>
        <v>0</v>
      </c>
      <c r="AK7" s="12">
        <f t="shared" si="9"/>
        <v>9.9999999999997868E-2</v>
      </c>
      <c r="AL7" s="12">
        <f t="shared" si="9"/>
        <v>11.620000000000005</v>
      </c>
      <c r="AM7" s="12">
        <f t="shared" si="9"/>
        <v>13.710000000000036</v>
      </c>
      <c r="AN7" s="12">
        <f t="shared" si="9"/>
        <v>0</v>
      </c>
      <c r="AO7" s="12"/>
      <c r="AP7" s="12">
        <f>AP14-AP12</f>
        <v>1728.9599999999919</v>
      </c>
      <c r="AS7" s="11" t="s">
        <v>74</v>
      </c>
      <c r="AT7" s="12">
        <f t="shared" ref="AT7:BB7" si="10">AT14-AT12</f>
        <v>376.61000000000058</v>
      </c>
      <c r="AU7" s="12">
        <f t="shared" si="10"/>
        <v>1060.1600000000035</v>
      </c>
      <c r="AV7" s="12">
        <f t="shared" si="10"/>
        <v>445.20000000000073</v>
      </c>
      <c r="AW7" s="12">
        <f t="shared" si="10"/>
        <v>4196.2000000000007</v>
      </c>
      <c r="AX7" s="12">
        <f t="shared" si="10"/>
        <v>0</v>
      </c>
      <c r="AY7" s="12">
        <f t="shared" si="10"/>
        <v>9.9999999999997868E-2</v>
      </c>
      <c r="AZ7" s="12">
        <f t="shared" si="10"/>
        <v>16.870000000000005</v>
      </c>
      <c r="BA7" s="12">
        <f t="shared" si="10"/>
        <v>58.819999999999936</v>
      </c>
      <c r="BB7" s="12">
        <f t="shared" si="10"/>
        <v>0</v>
      </c>
      <c r="BC7" s="12"/>
      <c r="BD7" s="12">
        <f>BD14-BD12</f>
        <v>93012.45</v>
      </c>
    </row>
    <row r="8" spans="1:56" ht="28.8" x14ac:dyDescent="0.3">
      <c r="B8" s="11" t="s">
        <v>75</v>
      </c>
      <c r="C8" s="13">
        <f t="shared" ref="C8:K8" si="11">C7-C6</f>
        <v>148.21000000000004</v>
      </c>
      <c r="D8" s="13">
        <f t="shared" si="11"/>
        <v>-408.7300000000032</v>
      </c>
      <c r="E8" s="13">
        <f t="shared" si="11"/>
        <v>-216.10000000000036</v>
      </c>
      <c r="F8" s="13">
        <f t="shared" si="11"/>
        <v>447.13999999999942</v>
      </c>
      <c r="G8" s="13">
        <f t="shared" si="11"/>
        <v>0</v>
      </c>
      <c r="H8" s="13">
        <f t="shared" si="11"/>
        <v>-0.10999999999999943</v>
      </c>
      <c r="I8" s="13">
        <f t="shared" si="11"/>
        <v>-0.38999999999998636</v>
      </c>
      <c r="J8" s="13">
        <f t="shared" si="11"/>
        <v>29.980000000000018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74.610000000000582</v>
      </c>
      <c r="S8" s="13">
        <f t="shared" si="12"/>
        <v>-630.4800000000032</v>
      </c>
      <c r="T8" s="13">
        <f t="shared" si="12"/>
        <v>46.8700000000008</v>
      </c>
      <c r="U8" s="13">
        <f t="shared" si="12"/>
        <v>499.40999999999985</v>
      </c>
      <c r="V8" s="13">
        <f t="shared" si="12"/>
        <v>0</v>
      </c>
      <c r="W8" s="13">
        <f t="shared" si="12"/>
        <v>0</v>
      </c>
      <c r="X8" s="13">
        <f t="shared" si="12"/>
        <v>-2.2899999999999636</v>
      </c>
      <c r="Y8" s="13">
        <f t="shared" si="12"/>
        <v>11.879999999999882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51.590000000000146</v>
      </c>
      <c r="AG8" s="13">
        <f t="shared" si="13"/>
        <v>-51.549999999995634</v>
      </c>
      <c r="AH8" s="13">
        <f t="shared" si="13"/>
        <v>-65.350000000000364</v>
      </c>
      <c r="AI8" s="13">
        <f t="shared" si="13"/>
        <v>57.840000000000146</v>
      </c>
      <c r="AJ8" s="13">
        <f t="shared" si="13"/>
        <v>0</v>
      </c>
      <c r="AK8" s="13">
        <f t="shared" si="13"/>
        <v>9.9999999999997868E-2</v>
      </c>
      <c r="AL8" s="13">
        <f t="shared" si="13"/>
        <v>2.6699999999999591</v>
      </c>
      <c r="AM8" s="13">
        <f t="shared" si="13"/>
        <v>4.7000000000000455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274.41000000000076</v>
      </c>
      <c r="AU8" s="13">
        <f t="shared" si="14"/>
        <v>-1090.760000000002</v>
      </c>
      <c r="AV8" s="13">
        <f t="shared" si="14"/>
        <v>-234.57999999999993</v>
      </c>
      <c r="AW8" s="13">
        <f t="shared" si="14"/>
        <v>1004.3899999999994</v>
      </c>
      <c r="AX8" s="13">
        <f t="shared" si="14"/>
        <v>0</v>
      </c>
      <c r="AY8" s="13">
        <f t="shared" si="14"/>
        <v>-1.0000000000001563E-2</v>
      </c>
      <c r="AZ8" s="13">
        <f t="shared" si="14"/>
        <v>-9.9999999999909051E-3</v>
      </c>
      <c r="BA8" s="13">
        <f t="shared" si="14"/>
        <v>46.559999999999945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2.5755764244652832</v>
      </c>
      <c r="D9" s="16">
        <f t="shared" si="15"/>
        <v>-0.75234485383824756</v>
      </c>
      <c r="E9" s="16">
        <f t="shared" si="15"/>
        <v>-2.282504565537248</v>
      </c>
      <c r="F9" s="16">
        <f t="shared" si="15"/>
        <v>2.1457707479532755</v>
      </c>
      <c r="G9" s="16" t="s">
        <v>86</v>
      </c>
      <c r="H9" s="16">
        <f t="shared" si="15"/>
        <v>-0.38528896672504176</v>
      </c>
      <c r="I9" s="16">
        <f t="shared" si="15"/>
        <v>-4.4989444784106769E-2</v>
      </c>
      <c r="J9" s="16">
        <f t="shared" si="15"/>
        <v>1.7337096065323507</v>
      </c>
      <c r="K9" s="16" t="s">
        <v>86</v>
      </c>
      <c r="L9" s="16"/>
      <c r="M9" s="17"/>
      <c r="Q9" s="15" t="s">
        <v>76</v>
      </c>
      <c r="R9" s="16">
        <f t="shared" ref="R9:Z9" si="16">R8/R5*100</f>
        <v>1.2640085385377853</v>
      </c>
      <c r="S9" s="16">
        <f t="shared" si="16"/>
        <v>-1.1693149414628552</v>
      </c>
      <c r="T9" s="16">
        <f t="shared" si="16"/>
        <v>0.50661671478463444</v>
      </c>
      <c r="U9" s="16">
        <f t="shared" si="16"/>
        <v>2.3462627329420149</v>
      </c>
      <c r="V9" s="16" t="s">
        <v>86</v>
      </c>
      <c r="W9" s="16">
        <f t="shared" si="16"/>
        <v>0</v>
      </c>
      <c r="X9" s="16">
        <f t="shared" si="16"/>
        <v>-0.26428769273381542</v>
      </c>
      <c r="Y9" s="16">
        <f t="shared" si="16"/>
        <v>0.67529928036288134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0.86310449938600875</v>
      </c>
      <c r="AG9" s="16">
        <f t="shared" si="17"/>
        <v>-9.6737987553350183E-2</v>
      </c>
      <c r="AH9" s="16">
        <f t="shared" si="17"/>
        <v>-0.7028060620921398</v>
      </c>
      <c r="AI9" s="16">
        <f t="shared" si="17"/>
        <v>0.26550683390904256</v>
      </c>
      <c r="AJ9" s="16" t="s">
        <v>86</v>
      </c>
      <c r="AK9" s="16">
        <f t="shared" si="17"/>
        <v>0.35161744022502767</v>
      </c>
      <c r="AL9" s="16">
        <f t="shared" si="17"/>
        <v>0.30895983522141646</v>
      </c>
      <c r="AM9" s="16">
        <f t="shared" si="17"/>
        <v>0.26537180283439926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4.7686655869207213</v>
      </c>
      <c r="AU9" s="16">
        <f t="shared" si="18"/>
        <v>-2.0077500373659922</v>
      </c>
      <c r="AV9" s="16">
        <f t="shared" si="18"/>
        <v>-2.4776951456905438</v>
      </c>
      <c r="AW9" s="16">
        <f t="shared" si="18"/>
        <v>4.8199460606002411</v>
      </c>
      <c r="AX9" s="16" t="s">
        <v>86</v>
      </c>
      <c r="AY9" s="16">
        <f t="shared" si="18"/>
        <v>-3.5026269702282183E-2</v>
      </c>
      <c r="AZ9" s="16">
        <f t="shared" si="18"/>
        <v>-1.1535755072837803E-3</v>
      </c>
      <c r="BA9" s="16">
        <f t="shared" si="18"/>
        <v>2.6925123175499031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229.74999999999909</v>
      </c>
      <c r="D10" s="18">
        <f t="shared" si="19"/>
        <v>1313.5500000000102</v>
      </c>
      <c r="E10" s="18">
        <f t="shared" si="19"/>
        <v>451.49999999999818</v>
      </c>
      <c r="F10" s="18">
        <f t="shared" si="19"/>
        <v>3198.3799999999974</v>
      </c>
      <c r="G10" s="18">
        <f t="shared" si="19"/>
        <v>0</v>
      </c>
      <c r="H10" s="18">
        <f t="shared" si="19"/>
        <v>0.10999999999999943</v>
      </c>
      <c r="I10" s="18">
        <f t="shared" si="19"/>
        <v>10.129999999999995</v>
      </c>
      <c r="J10" s="18">
        <f t="shared" si="19"/>
        <v>31.659999999999854</v>
      </c>
      <c r="K10" s="18">
        <f t="shared" si="19"/>
        <v>0</v>
      </c>
      <c r="L10" s="18"/>
      <c r="M10" s="18">
        <f>M6+M7</f>
        <v>5235.0800000000309</v>
      </c>
      <c r="Q10" s="11" t="s">
        <v>77</v>
      </c>
      <c r="R10" s="18">
        <f t="shared" ref="R10:Z10" si="20">R6+R7</f>
        <v>252.98999999999978</v>
      </c>
      <c r="S10" s="18">
        <f t="shared" si="20"/>
        <v>1579.260000000002</v>
      </c>
      <c r="T10" s="18">
        <f t="shared" si="20"/>
        <v>539.6299999999992</v>
      </c>
      <c r="U10" s="18">
        <f t="shared" si="20"/>
        <v>3080.3299999999981</v>
      </c>
      <c r="V10" s="18">
        <f t="shared" si="20"/>
        <v>0</v>
      </c>
      <c r="W10" s="18">
        <f t="shared" si="20"/>
        <v>0</v>
      </c>
      <c r="X10" s="18">
        <f t="shared" si="20"/>
        <v>4.1100000000001273</v>
      </c>
      <c r="Y10" s="18">
        <f t="shared" si="20"/>
        <v>27.019999999999754</v>
      </c>
      <c r="Z10" s="18">
        <f t="shared" si="20"/>
        <v>0</v>
      </c>
      <c r="AA10" s="18"/>
      <c r="AB10" s="18">
        <f>AB6+AB7</f>
        <v>5483.3400000000111</v>
      </c>
      <c r="AE10" s="11" t="s">
        <v>77</v>
      </c>
      <c r="AF10" s="18">
        <f t="shared" ref="AF10:AN10" si="21">AF6+AF7</f>
        <v>179.71000000000095</v>
      </c>
      <c r="AG10" s="18">
        <f t="shared" si="21"/>
        <v>550.48999999999796</v>
      </c>
      <c r="AH10" s="18">
        <f t="shared" si="21"/>
        <v>234.41000000000167</v>
      </c>
      <c r="AI10" s="18">
        <f t="shared" si="21"/>
        <v>2449.9200000000019</v>
      </c>
      <c r="AJ10" s="18">
        <f t="shared" si="21"/>
        <v>0</v>
      </c>
      <c r="AK10" s="18">
        <f t="shared" si="21"/>
        <v>9.9999999999997868E-2</v>
      </c>
      <c r="AL10" s="18">
        <f t="shared" si="21"/>
        <v>20.57000000000005</v>
      </c>
      <c r="AM10" s="18">
        <f t="shared" si="21"/>
        <v>22.720000000000027</v>
      </c>
      <c r="AN10" s="18">
        <f t="shared" si="21"/>
        <v>0</v>
      </c>
      <c r="AO10" s="18"/>
      <c r="AP10" s="18">
        <f>AP6+AP7</f>
        <v>3457.9199999999983</v>
      </c>
      <c r="AS10" s="11" t="s">
        <v>77</v>
      </c>
      <c r="AT10" s="18">
        <f t="shared" ref="AT10:BB10" si="22">AT6+AT7</f>
        <v>478.8100000000004</v>
      </c>
      <c r="AU10" s="18">
        <f t="shared" si="22"/>
        <v>3211.080000000009</v>
      </c>
      <c r="AV10" s="18">
        <f t="shared" si="22"/>
        <v>1124.9800000000014</v>
      </c>
      <c r="AW10" s="18">
        <f t="shared" si="22"/>
        <v>7388.010000000002</v>
      </c>
      <c r="AX10" s="18">
        <f t="shared" si="22"/>
        <v>0</v>
      </c>
      <c r="AY10" s="18">
        <f t="shared" si="22"/>
        <v>0.2099999999999973</v>
      </c>
      <c r="AZ10" s="18">
        <f t="shared" si="22"/>
        <v>33.75</v>
      </c>
      <c r="BA10" s="18">
        <f t="shared" si="22"/>
        <v>71.079999999999927</v>
      </c>
      <c r="BB10" s="18">
        <f t="shared" si="22"/>
        <v>0</v>
      </c>
      <c r="BC10" s="18"/>
      <c r="BD10" s="18">
        <f>BD6+BD7</f>
        <v>186024.90000000002</v>
      </c>
    </row>
    <row r="11" spans="1:56" ht="28.8" x14ac:dyDescent="0.3">
      <c r="B11" s="11" t="s">
        <v>78</v>
      </c>
      <c r="C11" s="19">
        <f t="shared" ref="C11:K11" si="23">C10/C5*100</f>
        <v>3.9925692161183211</v>
      </c>
      <c r="D11" s="19">
        <f t="shared" si="23"/>
        <v>2.4178371608622564</v>
      </c>
      <c r="E11" s="19">
        <f t="shared" si="23"/>
        <v>4.7688607651090305</v>
      </c>
      <c r="F11" s="19">
        <f t="shared" si="23"/>
        <v>15.348638558032832</v>
      </c>
      <c r="G11" s="19" t="s">
        <v>86</v>
      </c>
      <c r="H11" s="19">
        <f t="shared" si="23"/>
        <v>0.38528896672504176</v>
      </c>
      <c r="I11" s="19">
        <f t="shared" si="23"/>
        <v>1.1685719888795316</v>
      </c>
      <c r="J11" s="19">
        <f t="shared" si="23"/>
        <v>1.8308621128356881</v>
      </c>
      <c r="K11" s="19" t="s">
        <v>86</v>
      </c>
      <c r="L11" s="19"/>
      <c r="M11" s="19">
        <f>M10/M5*100</f>
        <v>5.6283648049266848</v>
      </c>
      <c r="Q11" s="11" t="s">
        <v>78</v>
      </c>
      <c r="R11" s="19">
        <f t="shared" ref="R11:Z11" si="24">R10/R5*100</f>
        <v>4.286041015476096</v>
      </c>
      <c r="S11" s="19">
        <f t="shared" si="24"/>
        <v>2.9289625594065183</v>
      </c>
      <c r="T11" s="19">
        <f t="shared" si="24"/>
        <v>5.8328478301520628</v>
      </c>
      <c r="U11" s="19">
        <f t="shared" si="24"/>
        <v>14.471603460409831</v>
      </c>
      <c r="V11" s="19" t="s">
        <v>86</v>
      </c>
      <c r="W11" s="19">
        <f t="shared" si="24"/>
        <v>0</v>
      </c>
      <c r="X11" s="19">
        <f t="shared" si="24"/>
        <v>0.47433293324717563</v>
      </c>
      <c r="Y11" s="19">
        <f t="shared" si="24"/>
        <v>1.5359079592091811</v>
      </c>
      <c r="Z11" s="19" t="s">
        <v>86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3.0065615348838923</v>
      </c>
      <c r="AG11" s="19">
        <f t="shared" si="25"/>
        <v>1.0330416055916207</v>
      </c>
      <c r="AH11" s="19">
        <f t="shared" si="25"/>
        <v>2.5209605052030413</v>
      </c>
      <c r="AI11" s="19">
        <f t="shared" si="25"/>
        <v>11.246032201425319</v>
      </c>
      <c r="AJ11" s="19" t="s">
        <v>86</v>
      </c>
      <c r="AK11" s="19">
        <f t="shared" si="25"/>
        <v>0.35161744022502767</v>
      </c>
      <c r="AL11" s="19">
        <f t="shared" si="25"/>
        <v>2.3802635994399437</v>
      </c>
      <c r="AM11" s="19">
        <f t="shared" si="25"/>
        <v>1.2828185873186171</v>
      </c>
      <c r="AN11" s="19" t="s">
        <v>86</v>
      </c>
      <c r="AO11" s="19"/>
      <c r="AP11" s="19">
        <f>AP10/AP5*100</f>
        <v>3.7176958568449687</v>
      </c>
      <c r="AS11" s="11" t="s">
        <v>78</v>
      </c>
      <c r="AT11" s="19">
        <f t="shared" ref="AT11:BA11" si="26">AT10/AT5*100</f>
        <v>8.3207054031321981</v>
      </c>
      <c r="AU11" s="19">
        <f t="shared" si="26"/>
        <v>5.9105999394781588</v>
      </c>
      <c r="AV11" s="19">
        <f t="shared" si="26"/>
        <v>11.882332189440501</v>
      </c>
      <c r="AW11" s="19">
        <f t="shared" si="26"/>
        <v>35.454165906844167</v>
      </c>
      <c r="AX11" s="19" t="s">
        <v>86</v>
      </c>
      <c r="AY11" s="19">
        <f t="shared" si="26"/>
        <v>0.73555166374780134</v>
      </c>
      <c r="AZ11" s="19">
        <f t="shared" si="26"/>
        <v>3.8933173370862986</v>
      </c>
      <c r="BA11" s="19">
        <f t="shared" si="26"/>
        <v>4.1104762785963738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'00-06'!B16</f>
        <v>5713.67</v>
      </c>
      <c r="D12" s="12">
        <f>'00-06'!C16</f>
        <v>53466.34</v>
      </c>
      <c r="E12" s="12">
        <f>'00-06'!D16</f>
        <v>9133.8700000000008</v>
      </c>
      <c r="F12" s="12">
        <f>'00-06'!E16</f>
        <v>19462.580000000002</v>
      </c>
      <c r="G12" s="12">
        <f>'00-06'!F16</f>
        <v>0</v>
      </c>
      <c r="H12" s="12">
        <f>'00-06'!G16</f>
        <v>28.44</v>
      </c>
      <c r="I12" s="12">
        <f>'00-06'!H16</f>
        <v>861.61</v>
      </c>
      <c r="J12" s="12">
        <f>'00-06'!I16</f>
        <v>1728.4</v>
      </c>
      <c r="K12" s="12">
        <f>'00-06'!J16</f>
        <v>0</v>
      </c>
      <c r="L12" s="12">
        <f>'00-06'!K16</f>
        <v>0</v>
      </c>
      <c r="M12" s="20">
        <f>SUM(C12:L12)</f>
        <v>90394.909999999989</v>
      </c>
      <c r="Q12" s="11" t="s">
        <v>79</v>
      </c>
      <c r="R12" s="12">
        <f>'06-12'!B16</f>
        <v>5813.46</v>
      </c>
      <c r="S12" s="12">
        <f>'06-12'!C16</f>
        <v>52813.88</v>
      </c>
      <c r="T12" s="12">
        <f>'06-12'!D16</f>
        <v>9005.19</v>
      </c>
      <c r="U12" s="12">
        <f>'06-12'!E16</f>
        <v>19994.88</v>
      </c>
      <c r="V12" s="12">
        <f>'06-12'!F16</f>
        <v>0</v>
      </c>
      <c r="W12" s="12">
        <f>'06-12'!G16</f>
        <v>28.44</v>
      </c>
      <c r="X12" s="12">
        <f>'06-12'!H16</f>
        <v>863.28</v>
      </c>
      <c r="Y12" s="12">
        <f>'06-12'!I16</f>
        <v>1751.65</v>
      </c>
      <c r="Z12" s="12">
        <f>'06-12'!J16</f>
        <v>0</v>
      </c>
      <c r="AA12" s="12">
        <f>'06-12'!K16</f>
        <v>0</v>
      </c>
      <c r="AB12" s="20">
        <f>SUM(R12:AA12)</f>
        <v>90270.78</v>
      </c>
      <c r="AE12" s="11" t="s">
        <v>79</v>
      </c>
      <c r="AF12" s="12">
        <f>'12-18'!B16</f>
        <v>5913.2</v>
      </c>
      <c r="AG12" s="12">
        <f>'12-18'!C16</f>
        <v>52987.25</v>
      </c>
      <c r="AH12" s="12">
        <f>'12-18'!D16</f>
        <v>9148.56</v>
      </c>
      <c r="AI12" s="12">
        <f>'12-18'!E16</f>
        <v>20588.71</v>
      </c>
      <c r="AJ12" s="12">
        <f>'12-18'!F16</f>
        <v>0</v>
      </c>
      <c r="AK12" s="12">
        <f>'12-18'!G16</f>
        <v>28.44</v>
      </c>
      <c r="AL12" s="12">
        <f>'12-18'!H16</f>
        <v>855.24</v>
      </c>
      <c r="AM12" s="12">
        <f>'12-18'!I16</f>
        <v>1762.09</v>
      </c>
      <c r="AN12" s="12">
        <f>'12-18'!J16</f>
        <v>0</v>
      </c>
      <c r="AO12" s="12">
        <f>'12-18'!K16</f>
        <v>0</v>
      </c>
      <c r="AP12" s="20">
        <f>SUM(AF12:AO12)</f>
        <v>91283.49</v>
      </c>
      <c r="AS12" s="11" t="s">
        <v>79</v>
      </c>
      <c r="AT12" s="12">
        <f>'00-18'!B16</f>
        <v>5652.24</v>
      </c>
      <c r="AU12" s="12">
        <f>'00-18'!C16</f>
        <v>52176.56</v>
      </c>
      <c r="AV12" s="12">
        <f>'00-18'!D16</f>
        <v>8787.89</v>
      </c>
      <c r="AW12" s="12">
        <f>'00-18'!E16</f>
        <v>17646.39</v>
      </c>
      <c r="AX12" s="12">
        <f>'00-18'!F16</f>
        <v>0</v>
      </c>
      <c r="AY12" s="12">
        <f>'00-18'!G16</f>
        <v>28.44</v>
      </c>
      <c r="AZ12" s="12">
        <f>'00-18'!H16</f>
        <v>849.99</v>
      </c>
      <c r="BA12" s="12">
        <f>'00-18'!I16</f>
        <v>1716.98</v>
      </c>
      <c r="BB12" s="12">
        <f>'00-18'!J16</f>
        <v>0</v>
      </c>
      <c r="BC12" s="12">
        <f>'00-18'!K16</f>
        <v>0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99.291503604173485</v>
      </c>
      <c r="D13" s="19">
        <f t="shared" si="27"/>
        <v>98.414908992649757</v>
      </c>
      <c r="E13" s="19">
        <f t="shared" si="27"/>
        <v>96.474317334676869</v>
      </c>
      <c r="F13" s="19">
        <f t="shared" si="27"/>
        <v>93.398566094960216</v>
      </c>
      <c r="G13" s="19" t="s">
        <v>86</v>
      </c>
      <c r="H13" s="19">
        <f t="shared" si="27"/>
        <v>99.614711033274958</v>
      </c>
      <c r="I13" s="19">
        <f t="shared" si="27"/>
        <v>99.393219283168179</v>
      </c>
      <c r="J13" s="19">
        <f t="shared" si="27"/>
        <v>99.951423746848334</v>
      </c>
      <c r="K13" s="19" t="s">
        <v>86</v>
      </c>
      <c r="L13" s="19"/>
      <c r="M13" s="19">
        <f>M12/M5*100</f>
        <v>97.185817597536655</v>
      </c>
      <c r="Q13" s="11" t="s">
        <v>80</v>
      </c>
      <c r="R13" s="19">
        <f t="shared" ref="R13:Z13" si="28">R12/R5*100</f>
        <v>98.488983761530847</v>
      </c>
      <c r="S13" s="19">
        <f t="shared" si="28"/>
        <v>97.950861249565307</v>
      </c>
      <c r="T13" s="19">
        <f t="shared" si="28"/>
        <v>97.33688444231629</v>
      </c>
      <c r="U13" s="19">
        <f t="shared" si="28"/>
        <v>93.937329636266085</v>
      </c>
      <c r="V13" s="19" t="s">
        <v>86</v>
      </c>
      <c r="W13" s="19">
        <f t="shared" si="28"/>
        <v>100</v>
      </c>
      <c r="X13" s="19">
        <f t="shared" si="28"/>
        <v>99.630689687009493</v>
      </c>
      <c r="Y13" s="19">
        <f t="shared" si="28"/>
        <v>99.569695660576855</v>
      </c>
      <c r="Z13" s="19" t="s">
        <v>86</v>
      </c>
      <c r="AA13" s="19"/>
      <c r="AB13" s="19">
        <f>AB12/AB5*100</f>
        <v>97.052362345040905</v>
      </c>
      <c r="AE13" s="11" t="s">
        <v>80</v>
      </c>
      <c r="AF13" s="19">
        <f t="shared" ref="AF13:AN13" si="29">AF12/AF5*100</f>
        <v>98.928271482251063</v>
      </c>
      <c r="AG13" s="19">
        <f t="shared" si="29"/>
        <v>99.435110203427513</v>
      </c>
      <c r="AH13" s="19">
        <f t="shared" si="29"/>
        <v>98.388116716352414</v>
      </c>
      <c r="AI13" s="19">
        <f t="shared" si="29"/>
        <v>94.509737316241853</v>
      </c>
      <c r="AJ13" s="19" t="s">
        <v>86</v>
      </c>
      <c r="AK13" s="19">
        <f t="shared" si="29"/>
        <v>100</v>
      </c>
      <c r="AL13" s="19">
        <f t="shared" si="29"/>
        <v>98.964348117890736</v>
      </c>
      <c r="AM13" s="19">
        <f t="shared" si="29"/>
        <v>99.491276607757896</v>
      </c>
      <c r="AN13" s="19" t="s">
        <v>86</v>
      </c>
      <c r="AO13" s="19"/>
      <c r="AP13" s="19">
        <f>AP12/AP5*100</f>
        <v>98.141152071577508</v>
      </c>
      <c r="AS13" s="11" t="s">
        <v>80</v>
      </c>
      <c r="AT13" s="19">
        <f t="shared" ref="AT13:BB13" si="30">AT12/AT5*100</f>
        <v>98.223980091894262</v>
      </c>
      <c r="AU13" s="19">
        <f t="shared" si="30"/>
        <v>96.040825011577923</v>
      </c>
      <c r="AV13" s="19">
        <f t="shared" si="30"/>
        <v>92.819986332434482</v>
      </c>
      <c r="AW13" s="19">
        <f t="shared" si="30"/>
        <v>84.682890076878039</v>
      </c>
      <c r="AX13" s="19" t="s">
        <v>86</v>
      </c>
      <c r="AY13" s="19">
        <f t="shared" si="30"/>
        <v>99.614711033274958</v>
      </c>
      <c r="AZ13" s="19">
        <f t="shared" si="30"/>
        <v>98.052764543703205</v>
      </c>
      <c r="BA13" s="19">
        <f t="shared" si="30"/>
        <v>99.291018019476766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'06'!B16</f>
        <v>5902.65</v>
      </c>
      <c r="D14" s="9">
        <f>'06'!C16</f>
        <v>53918.75</v>
      </c>
      <c r="E14" s="9">
        <f>'06'!D16</f>
        <v>9251.57</v>
      </c>
      <c r="F14" s="9">
        <f>'06'!E16</f>
        <v>21285.34</v>
      </c>
      <c r="G14" s="9">
        <f>'06'!F16</f>
        <v>0</v>
      </c>
      <c r="H14" s="9">
        <f>'06'!G16</f>
        <v>28.44</v>
      </c>
      <c r="I14" s="9">
        <f>'06'!H16</f>
        <v>866.48</v>
      </c>
      <c r="J14" s="9">
        <f>'06'!I16</f>
        <v>1759.22</v>
      </c>
      <c r="K14" s="9">
        <f>'06'!J16</f>
        <v>0</v>
      </c>
      <c r="L14" s="9">
        <f>'06'!K16</f>
        <v>0</v>
      </c>
      <c r="M14" s="9">
        <f>SUM(C14:L14)</f>
        <v>93012.45</v>
      </c>
      <c r="Q14" s="9" t="s">
        <v>83</v>
      </c>
      <c r="R14" s="9">
        <f>'12'!B16</f>
        <v>5977.26</v>
      </c>
      <c r="S14" s="9">
        <f>'12'!C16</f>
        <v>53288.27</v>
      </c>
      <c r="T14" s="9">
        <f>'12'!D16</f>
        <v>9298.44</v>
      </c>
      <c r="U14" s="9">
        <f>'12'!E16</f>
        <v>21784.75</v>
      </c>
      <c r="V14" s="9">
        <f>'12'!F16</f>
        <v>0</v>
      </c>
      <c r="W14" s="9">
        <f>'12'!G16</f>
        <v>28.44</v>
      </c>
      <c r="X14" s="9">
        <f>'12'!H16</f>
        <v>864.19</v>
      </c>
      <c r="Y14" s="9">
        <f>'12'!I16</f>
        <v>1771.1</v>
      </c>
      <c r="Z14" s="9">
        <f>'12'!J16</f>
        <v>0</v>
      </c>
      <c r="AA14" s="9">
        <f>'12'!K16</f>
        <v>0</v>
      </c>
      <c r="AB14" s="10">
        <f>SUM(R14:AA14)</f>
        <v>93012.450000000012</v>
      </c>
      <c r="AE14" s="9" t="s">
        <v>81</v>
      </c>
      <c r="AF14" s="9">
        <f>SUM('18'!B16)</f>
        <v>6028.85</v>
      </c>
      <c r="AG14" s="9">
        <f>SUM('18'!C16)</f>
        <v>53236.72</v>
      </c>
      <c r="AH14" s="9">
        <f>SUM('18'!D16)</f>
        <v>9233.09</v>
      </c>
      <c r="AI14" s="9">
        <f>SUM('18'!E16)</f>
        <v>21842.59</v>
      </c>
      <c r="AJ14" s="9">
        <f>SUM('18'!F16)</f>
        <v>0</v>
      </c>
      <c r="AK14" s="9">
        <f>SUM('18'!G16)</f>
        <v>28.54</v>
      </c>
      <c r="AL14" s="9">
        <f>SUM('18'!H16)</f>
        <v>866.86</v>
      </c>
      <c r="AM14" s="9">
        <f>SUM('18'!I16)</f>
        <v>1775.8</v>
      </c>
      <c r="AN14" s="9">
        <f>SUM('18'!J16)</f>
        <v>0</v>
      </c>
      <c r="AO14" s="9">
        <f>SUM('18'!K16)</f>
        <v>0</v>
      </c>
      <c r="AP14" s="10">
        <f>SUM(AF14:AO14)</f>
        <v>93012.45</v>
      </c>
      <c r="AS14" s="9" t="s">
        <v>81</v>
      </c>
      <c r="AT14" s="9">
        <f>AF14</f>
        <v>6028.85</v>
      </c>
      <c r="AU14" s="9">
        <f t="shared" ref="AU14:BC14" si="31">AG14</f>
        <v>53236.72</v>
      </c>
      <c r="AV14" s="9">
        <f t="shared" si="31"/>
        <v>9233.09</v>
      </c>
      <c r="AW14" s="9">
        <f t="shared" si="31"/>
        <v>21842.59</v>
      </c>
      <c r="AX14" s="9">
        <f t="shared" si="31"/>
        <v>0</v>
      </c>
      <c r="AY14" s="9">
        <f t="shared" si="31"/>
        <v>28.54</v>
      </c>
      <c r="AZ14" s="9">
        <f t="shared" si="31"/>
        <v>866.86</v>
      </c>
      <c r="BA14" s="9">
        <f t="shared" si="31"/>
        <v>1775.8</v>
      </c>
      <c r="BB14" s="9">
        <f t="shared" si="31"/>
        <v>0</v>
      </c>
      <c r="BC14" s="9">
        <f t="shared" si="31"/>
        <v>0</v>
      </c>
      <c r="BD14" s="10">
        <f>SUM(AT14:BC14)</f>
        <v>93012.45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A840B-4528-45AD-B887-BBC83FEE6E09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26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00'!B18</f>
        <v>1498.22</v>
      </c>
      <c r="D5" s="9">
        <f>'tieri 00'!C18</f>
        <v>9176.9699999999993</v>
      </c>
      <c r="E5" s="9">
        <f>'tieri 00'!D18</f>
        <v>39155.99</v>
      </c>
      <c r="F5" s="9">
        <f>'tieri 00'!E18</f>
        <v>6449.14</v>
      </c>
      <c r="G5" s="9">
        <f>'tieri 00'!F18</f>
        <v>1269.72</v>
      </c>
      <c r="H5" s="9">
        <f>'tieri 00'!G18</f>
        <v>875.01</v>
      </c>
      <c r="I5" s="9">
        <f>'tieri 00'!H18</f>
        <v>10240.34</v>
      </c>
      <c r="J5" s="9">
        <f>'tieri 00'!I18</f>
        <v>1191.3699999999999</v>
      </c>
      <c r="K5" s="9">
        <f>'tieri 00'!J18</f>
        <v>835.89</v>
      </c>
      <c r="L5" s="9">
        <f>'tieri 00'!K18</f>
        <v>6.2</v>
      </c>
      <c r="M5" s="9">
        <f>SUM(C5:L5)</f>
        <v>70698.849999999991</v>
      </c>
      <c r="Q5" s="9" t="s">
        <v>82</v>
      </c>
      <c r="R5" s="9">
        <f>C14</f>
        <v>1691.15</v>
      </c>
      <c r="S5" s="9">
        <f t="shared" ref="S5:AA5" si="0">D14</f>
        <v>9039.89</v>
      </c>
      <c r="T5" s="9">
        <f t="shared" si="0"/>
        <v>38902.83</v>
      </c>
      <c r="U5" s="9">
        <f t="shared" si="0"/>
        <v>6953.76</v>
      </c>
      <c r="V5" s="9">
        <f t="shared" si="0"/>
        <v>1263.0999999999999</v>
      </c>
      <c r="W5" s="9">
        <f t="shared" si="0"/>
        <v>875.42</v>
      </c>
      <c r="X5" s="9">
        <f t="shared" si="0"/>
        <v>9939.68</v>
      </c>
      <c r="Y5" s="9">
        <f t="shared" si="0"/>
        <v>1191.3699999999999</v>
      </c>
      <c r="Z5" s="9">
        <f t="shared" si="0"/>
        <v>835.86</v>
      </c>
      <c r="AA5" s="9">
        <f t="shared" si="0"/>
        <v>5.79</v>
      </c>
      <c r="AB5" s="10">
        <f>SUM(R5:AA5)</f>
        <v>70698.849999999991</v>
      </c>
      <c r="AE5" s="9" t="s">
        <v>83</v>
      </c>
      <c r="AF5" s="9">
        <f>R14</f>
        <v>1711.95</v>
      </c>
      <c r="AG5" s="9">
        <f t="shared" ref="AG5:AO5" si="1">S14</f>
        <v>8844.89</v>
      </c>
      <c r="AH5" s="9">
        <f t="shared" si="1"/>
        <v>38942</v>
      </c>
      <c r="AI5" s="9">
        <f t="shared" si="1"/>
        <v>7127.34</v>
      </c>
      <c r="AJ5" s="9">
        <f t="shared" si="1"/>
        <v>1261.27</v>
      </c>
      <c r="AK5" s="9">
        <f t="shared" si="1"/>
        <v>875.5</v>
      </c>
      <c r="AL5" s="9">
        <f t="shared" si="1"/>
        <v>9903.23</v>
      </c>
      <c r="AM5" s="9">
        <f t="shared" si="1"/>
        <v>1191.3</v>
      </c>
      <c r="AN5" s="9">
        <f t="shared" si="1"/>
        <v>835.78</v>
      </c>
      <c r="AO5" s="9">
        <f t="shared" si="1"/>
        <v>5.59</v>
      </c>
      <c r="AP5" s="10">
        <f>SUM(AF5:AO5)</f>
        <v>70698.849999999991</v>
      </c>
      <c r="AS5" s="9" t="s">
        <v>72</v>
      </c>
      <c r="AT5" s="9">
        <f>C5</f>
        <v>1498.22</v>
      </c>
      <c r="AU5" s="9">
        <f t="shared" ref="AU5:BC5" si="2">D5</f>
        <v>9176.9699999999993</v>
      </c>
      <c r="AV5" s="9">
        <f t="shared" si="2"/>
        <v>39155.99</v>
      </c>
      <c r="AW5" s="9">
        <f t="shared" si="2"/>
        <v>6449.14</v>
      </c>
      <c r="AX5" s="9">
        <f t="shared" si="2"/>
        <v>1269.72</v>
      </c>
      <c r="AY5" s="9">
        <f t="shared" si="2"/>
        <v>875.01</v>
      </c>
      <c r="AZ5" s="9">
        <f t="shared" si="2"/>
        <v>10240.34</v>
      </c>
      <c r="BA5" s="9">
        <f t="shared" si="2"/>
        <v>1191.3699999999999</v>
      </c>
      <c r="BB5" s="9">
        <f t="shared" si="2"/>
        <v>835.89</v>
      </c>
      <c r="BC5" s="9">
        <f t="shared" si="2"/>
        <v>6.2</v>
      </c>
      <c r="BD5" s="10">
        <f>SUM(AT5:BC5)</f>
        <v>70698.849999999991</v>
      </c>
    </row>
    <row r="6" spans="1:56" ht="28.8" x14ac:dyDescent="0.3">
      <c r="B6" s="11" t="s">
        <v>73</v>
      </c>
      <c r="C6" s="12">
        <f t="shared" ref="C6:K6" si="3">C5-C12</f>
        <v>37.370000000000118</v>
      </c>
      <c r="D6" s="12">
        <f t="shared" si="3"/>
        <v>150.8799999999992</v>
      </c>
      <c r="E6" s="12">
        <f t="shared" si="3"/>
        <v>265.40000000000146</v>
      </c>
      <c r="F6" s="12">
        <f t="shared" si="3"/>
        <v>790.77000000000044</v>
      </c>
      <c r="G6" s="12">
        <f t="shared" si="3"/>
        <v>6.7899999999999636</v>
      </c>
      <c r="H6" s="12">
        <f t="shared" si="3"/>
        <v>0</v>
      </c>
      <c r="I6" s="12">
        <f t="shared" si="3"/>
        <v>301.59000000000015</v>
      </c>
      <c r="J6" s="12">
        <f t="shared" si="3"/>
        <v>0</v>
      </c>
      <c r="K6" s="12">
        <f t="shared" si="3"/>
        <v>2.9999999999972715E-2</v>
      </c>
      <c r="L6" s="12"/>
      <c r="M6" s="12">
        <f>M5-M12</f>
        <v>1553.2400000000052</v>
      </c>
      <c r="Q6" s="11" t="s">
        <v>73</v>
      </c>
      <c r="R6" s="12">
        <f t="shared" ref="R6:Z6" si="4">R5-R12</f>
        <v>59.0300000000002</v>
      </c>
      <c r="S6" s="12">
        <f t="shared" si="4"/>
        <v>387.38999999999942</v>
      </c>
      <c r="T6" s="12">
        <f t="shared" si="4"/>
        <v>322.20999999999913</v>
      </c>
      <c r="U6" s="12">
        <f t="shared" si="4"/>
        <v>511.03000000000065</v>
      </c>
      <c r="V6" s="12">
        <f t="shared" si="4"/>
        <v>1.9699999999997999</v>
      </c>
      <c r="W6" s="12">
        <f t="shared" si="4"/>
        <v>0.16999999999995907</v>
      </c>
      <c r="X6" s="12">
        <f t="shared" si="4"/>
        <v>37.800000000001091</v>
      </c>
      <c r="Y6" s="12">
        <f t="shared" si="4"/>
        <v>6.9999999999936335E-2</v>
      </c>
      <c r="Z6" s="12">
        <f t="shared" si="4"/>
        <v>0.25</v>
      </c>
      <c r="AA6" s="12"/>
      <c r="AB6" s="12">
        <f>AB5-AB12</f>
        <v>1320.1199999999953</v>
      </c>
      <c r="AE6" s="11" t="s">
        <v>73</v>
      </c>
      <c r="AF6" s="12">
        <f t="shared" ref="AF6:AN6" si="5">AF5-AF12</f>
        <v>9.1000000000001364</v>
      </c>
      <c r="AG6" s="12">
        <f t="shared" si="5"/>
        <v>627.35999999999876</v>
      </c>
      <c r="AH6" s="12">
        <f t="shared" si="5"/>
        <v>666.37999999999738</v>
      </c>
      <c r="AI6" s="12">
        <f t="shared" si="5"/>
        <v>1029.8500000000004</v>
      </c>
      <c r="AJ6" s="12">
        <f t="shared" si="5"/>
        <v>16.849999999999909</v>
      </c>
      <c r="AK6" s="12">
        <f t="shared" si="5"/>
        <v>1.0599999999999454</v>
      </c>
      <c r="AL6" s="12">
        <f t="shared" si="5"/>
        <v>74.510000000000218</v>
      </c>
      <c r="AM6" s="12">
        <f t="shared" si="5"/>
        <v>0</v>
      </c>
      <c r="AN6" s="12">
        <f t="shared" si="5"/>
        <v>0</v>
      </c>
      <c r="AO6" s="12"/>
      <c r="AP6" s="12">
        <f>AP5-AP12</f>
        <v>2429.6999999999971</v>
      </c>
      <c r="AS6" s="11" t="s">
        <v>73</v>
      </c>
      <c r="AT6" s="12">
        <f t="shared" ref="AT6:BB6" si="6">AT5-AT12</f>
        <v>65.130000000000109</v>
      </c>
      <c r="AU6" s="12">
        <f t="shared" si="6"/>
        <v>1068.9799999999996</v>
      </c>
      <c r="AV6" s="12">
        <f t="shared" si="6"/>
        <v>1153.1500000000015</v>
      </c>
      <c r="AW6" s="12">
        <f t="shared" si="6"/>
        <v>1997.54</v>
      </c>
      <c r="AX6" s="12">
        <f t="shared" si="6"/>
        <v>25.299999999999955</v>
      </c>
      <c r="AY6" s="12">
        <f t="shared" si="6"/>
        <v>1.2300000000000182</v>
      </c>
      <c r="AZ6" s="12">
        <f t="shared" si="6"/>
        <v>411.98999999999978</v>
      </c>
      <c r="BA6" s="12">
        <f t="shared" si="6"/>
        <v>6.9999999999936335E-2</v>
      </c>
      <c r="BB6" s="12">
        <f t="shared" si="6"/>
        <v>0.27999999999997272</v>
      </c>
      <c r="BC6" s="12"/>
      <c r="BD6" s="12">
        <f>BD5-BD12</f>
        <v>70698.849999999991</v>
      </c>
    </row>
    <row r="7" spans="1:56" ht="28.8" x14ac:dyDescent="0.3">
      <c r="B7" s="11" t="s">
        <v>74</v>
      </c>
      <c r="C7" s="12">
        <f t="shared" ref="C7:K7" si="7">C14-C12</f>
        <v>230.30000000000018</v>
      </c>
      <c r="D7" s="12">
        <f t="shared" si="7"/>
        <v>13.799999999999272</v>
      </c>
      <c r="E7" s="12">
        <f t="shared" si="7"/>
        <v>12.240000000005239</v>
      </c>
      <c r="F7" s="12">
        <f t="shared" si="7"/>
        <v>1295.3900000000003</v>
      </c>
      <c r="G7" s="12">
        <f t="shared" si="7"/>
        <v>0.16999999999984539</v>
      </c>
      <c r="H7" s="12">
        <f t="shared" si="7"/>
        <v>0.40999999999996817</v>
      </c>
      <c r="I7" s="12">
        <f t="shared" si="7"/>
        <v>0.93000000000029104</v>
      </c>
      <c r="J7" s="12">
        <f t="shared" si="7"/>
        <v>0</v>
      </c>
      <c r="K7" s="12">
        <f t="shared" si="7"/>
        <v>0</v>
      </c>
      <c r="L7" s="12"/>
      <c r="M7" s="12">
        <f>M14-M12</f>
        <v>1553.2400000000052</v>
      </c>
      <c r="Q7" s="11" t="s">
        <v>74</v>
      </c>
      <c r="R7" s="12">
        <f t="shared" ref="R7:Z7" si="8">R14-R12</f>
        <v>79.830000000000155</v>
      </c>
      <c r="S7" s="12">
        <f t="shared" si="8"/>
        <v>192.38999999999942</v>
      </c>
      <c r="T7" s="12">
        <f t="shared" si="8"/>
        <v>361.37999999999738</v>
      </c>
      <c r="U7" s="12">
        <f t="shared" si="8"/>
        <v>684.61000000000058</v>
      </c>
      <c r="V7" s="12">
        <f t="shared" si="8"/>
        <v>0.13999999999987267</v>
      </c>
      <c r="W7" s="12">
        <f t="shared" si="8"/>
        <v>0.25</v>
      </c>
      <c r="X7" s="12">
        <f t="shared" si="8"/>
        <v>1.3500000000003638</v>
      </c>
      <c r="Y7" s="12">
        <f t="shared" si="8"/>
        <v>0</v>
      </c>
      <c r="Z7" s="12">
        <f t="shared" si="8"/>
        <v>0.16999999999995907</v>
      </c>
      <c r="AA7" s="12"/>
      <c r="AB7" s="12">
        <f>AB14-AB12</f>
        <v>1320.1199999999953</v>
      </c>
      <c r="AE7" s="11" t="s">
        <v>74</v>
      </c>
      <c r="AF7" s="12">
        <f t="shared" ref="AF7:AN7" si="9">AF14-AF12</f>
        <v>34.070000000000164</v>
      </c>
      <c r="AG7" s="12">
        <f t="shared" si="9"/>
        <v>544.92000000000007</v>
      </c>
      <c r="AH7" s="12">
        <f t="shared" si="9"/>
        <v>585.23999999999796</v>
      </c>
      <c r="AI7" s="12">
        <f t="shared" si="9"/>
        <v>1178.8400000000001</v>
      </c>
      <c r="AJ7" s="12">
        <f t="shared" si="9"/>
        <v>1.8999999999998636</v>
      </c>
      <c r="AK7" s="12">
        <f t="shared" si="9"/>
        <v>0</v>
      </c>
      <c r="AL7" s="12">
        <f t="shared" si="9"/>
        <v>2.6900000000005093</v>
      </c>
      <c r="AM7" s="12">
        <f t="shared" si="9"/>
        <v>0.10000000000013642</v>
      </c>
      <c r="AN7" s="12">
        <f t="shared" si="9"/>
        <v>0</v>
      </c>
      <c r="AO7" s="12"/>
      <c r="AP7" s="12">
        <f>AP14-AP12</f>
        <v>2429.7000000000116</v>
      </c>
      <c r="AS7" s="11" t="s">
        <v>74</v>
      </c>
      <c r="AT7" s="12">
        <f t="shared" ref="AT7:BB7" si="10">AT14-AT12</f>
        <v>303.83000000000015</v>
      </c>
      <c r="AU7" s="12">
        <f t="shared" si="10"/>
        <v>654.46000000000095</v>
      </c>
      <c r="AV7" s="12">
        <f t="shared" si="10"/>
        <v>858.02000000000407</v>
      </c>
      <c r="AW7" s="12">
        <f t="shared" si="10"/>
        <v>2824.7299999999996</v>
      </c>
      <c r="AX7" s="12">
        <f t="shared" si="10"/>
        <v>1.8999999999998636</v>
      </c>
      <c r="AY7" s="12">
        <f t="shared" si="10"/>
        <v>0.66000000000008185</v>
      </c>
      <c r="AZ7" s="12">
        <f t="shared" si="10"/>
        <v>3.0599999999994907</v>
      </c>
      <c r="BA7" s="12">
        <f t="shared" si="10"/>
        <v>0.10000000000013642</v>
      </c>
      <c r="BB7" s="12">
        <f t="shared" si="10"/>
        <v>0.16999999999995907</v>
      </c>
      <c r="BC7" s="12"/>
      <c r="BD7" s="12">
        <f>BD14-BD12</f>
        <v>70698.850000000006</v>
      </c>
    </row>
    <row r="8" spans="1:56" ht="28.8" x14ac:dyDescent="0.3">
      <c r="B8" s="11" t="s">
        <v>75</v>
      </c>
      <c r="C8" s="13">
        <f t="shared" ref="C8:K8" si="11">C7-C6</f>
        <v>192.93000000000006</v>
      </c>
      <c r="D8" s="13">
        <f t="shared" si="11"/>
        <v>-137.07999999999993</v>
      </c>
      <c r="E8" s="13">
        <f t="shared" si="11"/>
        <v>-253.15999999999622</v>
      </c>
      <c r="F8" s="13">
        <f t="shared" si="11"/>
        <v>504.61999999999989</v>
      </c>
      <c r="G8" s="13">
        <f t="shared" si="11"/>
        <v>-6.6200000000001182</v>
      </c>
      <c r="H8" s="13">
        <f t="shared" si="11"/>
        <v>0.40999999999996817</v>
      </c>
      <c r="I8" s="13">
        <f t="shared" si="11"/>
        <v>-300.65999999999985</v>
      </c>
      <c r="J8" s="13">
        <f t="shared" si="11"/>
        <v>0</v>
      </c>
      <c r="K8" s="13">
        <f t="shared" si="11"/>
        <v>-2.9999999999972715E-2</v>
      </c>
      <c r="L8" s="13"/>
      <c r="M8" s="14"/>
      <c r="Q8" s="11" t="s">
        <v>75</v>
      </c>
      <c r="R8" s="13">
        <f t="shared" ref="R8:Z8" si="12">R7-R6</f>
        <v>20.799999999999955</v>
      </c>
      <c r="S8" s="13">
        <f t="shared" si="12"/>
        <v>-195</v>
      </c>
      <c r="T8" s="13">
        <f t="shared" si="12"/>
        <v>39.169999999998254</v>
      </c>
      <c r="U8" s="13">
        <f t="shared" si="12"/>
        <v>173.57999999999993</v>
      </c>
      <c r="V8" s="13">
        <f t="shared" si="12"/>
        <v>-1.8299999999999272</v>
      </c>
      <c r="W8" s="13">
        <f t="shared" si="12"/>
        <v>8.0000000000040927E-2</v>
      </c>
      <c r="X8" s="13">
        <f t="shared" si="12"/>
        <v>-36.450000000000728</v>
      </c>
      <c r="Y8" s="13">
        <f t="shared" si="12"/>
        <v>-6.9999999999936335E-2</v>
      </c>
      <c r="Z8" s="13">
        <f t="shared" si="12"/>
        <v>-8.0000000000040927E-2</v>
      </c>
      <c r="AA8" s="13"/>
      <c r="AB8" s="14"/>
      <c r="AE8" s="11" t="s">
        <v>75</v>
      </c>
      <c r="AF8" s="13">
        <f t="shared" ref="AF8:AN8" si="13">AF7-AF6</f>
        <v>24.970000000000027</v>
      </c>
      <c r="AG8" s="13">
        <f t="shared" si="13"/>
        <v>-82.43999999999869</v>
      </c>
      <c r="AH8" s="13">
        <f t="shared" si="13"/>
        <v>-81.139999999999418</v>
      </c>
      <c r="AI8" s="13">
        <f t="shared" si="13"/>
        <v>148.98999999999978</v>
      </c>
      <c r="AJ8" s="13">
        <f t="shared" si="13"/>
        <v>-14.950000000000045</v>
      </c>
      <c r="AK8" s="13">
        <f t="shared" si="13"/>
        <v>-1.0599999999999454</v>
      </c>
      <c r="AL8" s="13">
        <f t="shared" si="13"/>
        <v>-71.819999999999709</v>
      </c>
      <c r="AM8" s="13">
        <f t="shared" si="13"/>
        <v>0.10000000000013642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238.70000000000005</v>
      </c>
      <c r="AU8" s="13">
        <f t="shared" si="14"/>
        <v>-414.51999999999862</v>
      </c>
      <c r="AV8" s="13">
        <f t="shared" si="14"/>
        <v>-295.12999999999738</v>
      </c>
      <c r="AW8" s="13">
        <f t="shared" si="14"/>
        <v>827.1899999999996</v>
      </c>
      <c r="AX8" s="13">
        <f t="shared" si="14"/>
        <v>-23.400000000000091</v>
      </c>
      <c r="AY8" s="13">
        <f t="shared" si="14"/>
        <v>-0.56999999999993634</v>
      </c>
      <c r="AZ8" s="13">
        <f t="shared" si="14"/>
        <v>-408.93000000000029</v>
      </c>
      <c r="BA8" s="13">
        <f t="shared" si="14"/>
        <v>3.0000000000200089E-2</v>
      </c>
      <c r="BB8" s="13">
        <f t="shared" si="14"/>
        <v>-0.11000000000001364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12.87728104016767</v>
      </c>
      <c r="D9" s="16">
        <f t="shared" si="15"/>
        <v>-1.493739218936097</v>
      </c>
      <c r="E9" s="16">
        <f t="shared" si="15"/>
        <v>-0.64654220209984792</v>
      </c>
      <c r="F9" s="16">
        <f t="shared" si="15"/>
        <v>7.8246091726958928</v>
      </c>
      <c r="G9" s="16">
        <f t="shared" si="15"/>
        <v>-0.52137479129257769</v>
      </c>
      <c r="H9" s="16">
        <f t="shared" si="15"/>
        <v>4.6856607353055184E-2</v>
      </c>
      <c r="I9" s="16">
        <f t="shared" si="15"/>
        <v>-2.9360353269520334</v>
      </c>
      <c r="J9" s="16">
        <f t="shared" si="15"/>
        <v>0</v>
      </c>
      <c r="K9" s="16">
        <f t="shared" si="15"/>
        <v>-3.5889889818005614E-3</v>
      </c>
      <c r="L9" s="16"/>
      <c r="M9" s="17"/>
      <c r="Q9" s="15" t="s">
        <v>76</v>
      </c>
      <c r="R9" s="16">
        <f t="shared" ref="R9:Z9" si="16">R8/R5*100</f>
        <v>1.2299322945924345</v>
      </c>
      <c r="S9" s="16">
        <f t="shared" si="16"/>
        <v>-2.1571058939876484</v>
      </c>
      <c r="T9" s="16">
        <f t="shared" si="16"/>
        <v>0.10068676237692284</v>
      </c>
      <c r="U9" s="16">
        <f t="shared" si="16"/>
        <v>2.496203492786635</v>
      </c>
      <c r="V9" s="16">
        <f t="shared" si="16"/>
        <v>-0.14488164040851298</v>
      </c>
      <c r="W9" s="16">
        <f t="shared" si="16"/>
        <v>9.1384706769368912E-3</v>
      </c>
      <c r="X9" s="16">
        <f t="shared" si="16"/>
        <v>-0.36671200682517674</v>
      </c>
      <c r="Y9" s="16">
        <f t="shared" si="16"/>
        <v>-5.8755886080677153E-3</v>
      </c>
      <c r="Z9" s="16">
        <f t="shared" si="16"/>
        <v>-9.5709807862609676E-3</v>
      </c>
      <c r="AA9" s="16"/>
      <c r="AB9" s="17"/>
      <c r="AE9" s="15" t="s">
        <v>76</v>
      </c>
      <c r="AF9" s="16">
        <f t="shared" ref="AF9:AN9" si="17">AF8/AF5*100</f>
        <v>1.458570635824646</v>
      </c>
      <c r="AG9" s="16">
        <f t="shared" si="17"/>
        <v>-0.93206359830363861</v>
      </c>
      <c r="AH9" s="16">
        <f t="shared" si="17"/>
        <v>-0.2083611524831786</v>
      </c>
      <c r="AI9" s="16">
        <f t="shared" si="17"/>
        <v>2.0904011875398085</v>
      </c>
      <c r="AJ9" s="16">
        <f t="shared" si="17"/>
        <v>-1.1853132160441495</v>
      </c>
      <c r="AK9" s="16">
        <f t="shared" si="17"/>
        <v>-0.12107367218731531</v>
      </c>
      <c r="AL9" s="16">
        <f t="shared" si="17"/>
        <v>-0.72521793394680034</v>
      </c>
      <c r="AM9" s="16">
        <f t="shared" si="17"/>
        <v>8.3941912196874371E-3</v>
      </c>
      <c r="AN9" s="16">
        <f t="shared" si="17"/>
        <v>0</v>
      </c>
      <c r="AO9" s="16"/>
      <c r="AP9" s="17"/>
      <c r="AS9" s="15" t="s">
        <v>76</v>
      </c>
      <c r="AT9" s="16">
        <f t="shared" ref="AT9:BB9" si="18">AT8/AT5*100</f>
        <v>15.9322395909813</v>
      </c>
      <c r="AU9" s="16">
        <f t="shared" si="18"/>
        <v>-4.5169593013815952</v>
      </c>
      <c r="AV9" s="16">
        <f t="shared" si="18"/>
        <v>-0.75372886753724622</v>
      </c>
      <c r="AW9" s="16">
        <f t="shared" si="18"/>
        <v>12.826361344303264</v>
      </c>
      <c r="AX9" s="16">
        <f t="shared" si="18"/>
        <v>-1.8429259994329528</v>
      </c>
      <c r="AY9" s="16">
        <f t="shared" si="18"/>
        <v>-6.5142112661562307E-2</v>
      </c>
      <c r="AZ9" s="16">
        <f t="shared" si="18"/>
        <v>-3.9933244403994426</v>
      </c>
      <c r="BA9" s="16">
        <f t="shared" si="18"/>
        <v>2.5181094034766776E-3</v>
      </c>
      <c r="BB9" s="16">
        <f t="shared" si="18"/>
        <v>-1.3159626266615661E-2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267.6700000000003</v>
      </c>
      <c r="D10" s="18">
        <f t="shared" si="19"/>
        <v>164.67999999999847</v>
      </c>
      <c r="E10" s="18">
        <f t="shared" si="19"/>
        <v>277.64000000000669</v>
      </c>
      <c r="F10" s="18">
        <f t="shared" si="19"/>
        <v>2086.1600000000008</v>
      </c>
      <c r="G10" s="18">
        <f t="shared" si="19"/>
        <v>6.959999999999809</v>
      </c>
      <c r="H10" s="18">
        <f t="shared" si="19"/>
        <v>0.40999999999996817</v>
      </c>
      <c r="I10" s="18">
        <f t="shared" si="19"/>
        <v>302.52000000000044</v>
      </c>
      <c r="J10" s="18">
        <f t="shared" si="19"/>
        <v>0</v>
      </c>
      <c r="K10" s="18">
        <f t="shared" si="19"/>
        <v>2.9999999999972715E-2</v>
      </c>
      <c r="L10" s="18"/>
      <c r="M10" s="18">
        <f>M6+M7</f>
        <v>3106.4800000000105</v>
      </c>
      <c r="Q10" s="11" t="s">
        <v>77</v>
      </c>
      <c r="R10" s="18">
        <f t="shared" ref="R10:Z10" si="20">R6+R7</f>
        <v>138.86000000000035</v>
      </c>
      <c r="S10" s="18">
        <f t="shared" si="20"/>
        <v>579.77999999999884</v>
      </c>
      <c r="T10" s="18">
        <f t="shared" si="20"/>
        <v>683.58999999999651</v>
      </c>
      <c r="U10" s="18">
        <f t="shared" si="20"/>
        <v>1195.6400000000012</v>
      </c>
      <c r="V10" s="18">
        <f t="shared" si="20"/>
        <v>2.1099999999996726</v>
      </c>
      <c r="W10" s="18">
        <f t="shared" si="20"/>
        <v>0.41999999999995907</v>
      </c>
      <c r="X10" s="18">
        <f t="shared" si="20"/>
        <v>39.150000000001455</v>
      </c>
      <c r="Y10" s="18">
        <f t="shared" si="20"/>
        <v>6.9999999999936335E-2</v>
      </c>
      <c r="Z10" s="18">
        <f t="shared" si="20"/>
        <v>0.41999999999995907</v>
      </c>
      <c r="AA10" s="18"/>
      <c r="AB10" s="18">
        <f>AB6+AB7</f>
        <v>2640.2399999999907</v>
      </c>
      <c r="AE10" s="11" t="s">
        <v>77</v>
      </c>
      <c r="AF10" s="18">
        <f t="shared" ref="AF10:AN10" si="21">AF6+AF7</f>
        <v>43.1700000000003</v>
      </c>
      <c r="AG10" s="18">
        <f t="shared" si="21"/>
        <v>1172.2799999999988</v>
      </c>
      <c r="AH10" s="18">
        <f t="shared" si="21"/>
        <v>1251.6199999999953</v>
      </c>
      <c r="AI10" s="18">
        <f t="shared" si="21"/>
        <v>2208.6900000000005</v>
      </c>
      <c r="AJ10" s="18">
        <f t="shared" si="21"/>
        <v>18.749999999999773</v>
      </c>
      <c r="AK10" s="18">
        <f t="shared" si="21"/>
        <v>1.0599999999999454</v>
      </c>
      <c r="AL10" s="18">
        <f t="shared" si="21"/>
        <v>77.200000000000728</v>
      </c>
      <c r="AM10" s="18">
        <f t="shared" si="21"/>
        <v>0.10000000000013642</v>
      </c>
      <c r="AN10" s="18">
        <f t="shared" si="21"/>
        <v>0</v>
      </c>
      <c r="AO10" s="18"/>
      <c r="AP10" s="18">
        <f>AP6+AP7</f>
        <v>4859.4000000000087</v>
      </c>
      <c r="AS10" s="11" t="s">
        <v>77</v>
      </c>
      <c r="AT10" s="18">
        <f t="shared" ref="AT10:BB10" si="22">AT6+AT7</f>
        <v>368.96000000000026</v>
      </c>
      <c r="AU10" s="18">
        <f t="shared" si="22"/>
        <v>1723.4400000000005</v>
      </c>
      <c r="AV10" s="18">
        <f t="shared" si="22"/>
        <v>2011.1700000000055</v>
      </c>
      <c r="AW10" s="18">
        <f t="shared" si="22"/>
        <v>4822.2699999999995</v>
      </c>
      <c r="AX10" s="18">
        <f t="shared" si="22"/>
        <v>27.199999999999818</v>
      </c>
      <c r="AY10" s="18">
        <f t="shared" si="22"/>
        <v>1.8900000000001</v>
      </c>
      <c r="AZ10" s="18">
        <f t="shared" si="22"/>
        <v>415.04999999999927</v>
      </c>
      <c r="BA10" s="18">
        <f t="shared" si="22"/>
        <v>0.17000000000007276</v>
      </c>
      <c r="BB10" s="18">
        <f t="shared" si="22"/>
        <v>0.44999999999993179</v>
      </c>
      <c r="BC10" s="18"/>
      <c r="BD10" s="18">
        <f>BD6+BD7</f>
        <v>141397.70000000001</v>
      </c>
    </row>
    <row r="11" spans="1:56" ht="28.8" x14ac:dyDescent="0.3">
      <c r="B11" s="11" t="s">
        <v>78</v>
      </c>
      <c r="C11" s="19">
        <f t="shared" ref="C11:K11" si="23">C10/C5*100</f>
        <v>17.865867496095387</v>
      </c>
      <c r="D11" s="19">
        <f t="shared" si="23"/>
        <v>1.7944920818091208</v>
      </c>
      <c r="E11" s="19">
        <f t="shared" si="23"/>
        <v>0.70906137221918464</v>
      </c>
      <c r="F11" s="19">
        <f t="shared" si="23"/>
        <v>32.347878941998474</v>
      </c>
      <c r="G11" s="19">
        <f t="shared" si="23"/>
        <v>0.54815234854927142</v>
      </c>
      <c r="H11" s="19">
        <f t="shared" si="23"/>
        <v>4.6856607353055184E-2</v>
      </c>
      <c r="I11" s="19">
        <f t="shared" si="23"/>
        <v>2.9541987863684254</v>
      </c>
      <c r="J11" s="19">
        <f t="shared" si="23"/>
        <v>0</v>
      </c>
      <c r="K11" s="19">
        <f t="shared" si="23"/>
        <v>3.5889889818005614E-3</v>
      </c>
      <c r="L11" s="19"/>
      <c r="M11" s="19">
        <f>M10/M5*100</f>
        <v>4.3939611464684516</v>
      </c>
      <c r="Q11" s="11" t="s">
        <v>78</v>
      </c>
      <c r="R11" s="19">
        <f t="shared" ref="R11:Z11" si="24">R10/R5*100</f>
        <v>8.2109806936108765</v>
      </c>
      <c r="S11" s="19">
        <f t="shared" si="24"/>
        <v>6.4135736164931085</v>
      </c>
      <c r="T11" s="19">
        <f t="shared" si="24"/>
        <v>1.7571729357478532</v>
      </c>
      <c r="U11" s="19">
        <f t="shared" si="24"/>
        <v>17.194151077977974</v>
      </c>
      <c r="V11" s="19">
        <f t="shared" si="24"/>
        <v>0.16704932309394924</v>
      </c>
      <c r="W11" s="19">
        <f t="shared" si="24"/>
        <v>4.7976971053889463E-2</v>
      </c>
      <c r="X11" s="19">
        <f t="shared" si="24"/>
        <v>0.39387585918260404</v>
      </c>
      <c r="Y11" s="19">
        <f t="shared" si="24"/>
        <v>5.8755886080677153E-3</v>
      </c>
      <c r="Z11" s="19">
        <f t="shared" si="24"/>
        <v>5.024764912783948E-2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2.5216857968982915</v>
      </c>
      <c r="AG11" s="19">
        <f t="shared" si="25"/>
        <v>13.253754427697789</v>
      </c>
      <c r="AH11" s="19">
        <f t="shared" si="25"/>
        <v>3.2140619382671551</v>
      </c>
      <c r="AI11" s="19">
        <f t="shared" si="25"/>
        <v>30.988980461153815</v>
      </c>
      <c r="AJ11" s="19">
        <f t="shared" si="25"/>
        <v>1.4865968428647136</v>
      </c>
      <c r="AK11" s="19">
        <f t="shared" si="25"/>
        <v>0.12107367218731531</v>
      </c>
      <c r="AL11" s="19">
        <f t="shared" si="25"/>
        <v>0.77954364384146113</v>
      </c>
      <c r="AM11" s="19">
        <f t="shared" si="25"/>
        <v>8.3941912196874371E-3</v>
      </c>
      <c r="AN11" s="19">
        <f t="shared" si="25"/>
        <v>0</v>
      </c>
      <c r="AO11" s="19"/>
      <c r="AP11" s="19">
        <f>AP10/AP5*100</f>
        <v>6.8733791285148342</v>
      </c>
      <c r="AS11" s="11" t="s">
        <v>78</v>
      </c>
      <c r="AT11" s="19">
        <f t="shared" ref="AT11:BA11" si="26">AT10/AT5*100</f>
        <v>24.626556847459003</v>
      </c>
      <c r="AU11" s="19">
        <f t="shared" si="26"/>
        <v>18.780054854706954</v>
      </c>
      <c r="AV11" s="19">
        <f t="shared" si="26"/>
        <v>5.1363022617995506</v>
      </c>
      <c r="AW11" s="19">
        <f t="shared" si="26"/>
        <v>74.773845815100913</v>
      </c>
      <c r="AX11" s="19">
        <f t="shared" si="26"/>
        <v>2.1422045805374266</v>
      </c>
      <c r="AY11" s="19">
        <f t="shared" si="26"/>
        <v>0.21599753145679479</v>
      </c>
      <c r="AZ11" s="19">
        <f t="shared" si="26"/>
        <v>4.0530880810598013</v>
      </c>
      <c r="BA11" s="19">
        <f t="shared" si="26"/>
        <v>1.4269286619612107E-2</v>
      </c>
      <c r="BB11" s="19">
        <f ca="1">BB11/BB5*100</f>
        <v>0</v>
      </c>
      <c r="BC11" s="19"/>
      <c r="BD11" s="19">
        <f>BD10/BD5*100</f>
        <v>200.00000000000006</v>
      </c>
    </row>
    <row r="12" spans="1:56" x14ac:dyDescent="0.3">
      <c r="B12" s="11" t="s">
        <v>79</v>
      </c>
      <c r="C12" s="12">
        <f>'00-06'!B18</f>
        <v>1460.85</v>
      </c>
      <c r="D12" s="12">
        <f>'00-06'!C18</f>
        <v>9026.09</v>
      </c>
      <c r="E12" s="12">
        <f>'00-06'!D18</f>
        <v>38890.589999999997</v>
      </c>
      <c r="F12" s="12">
        <f>'00-06'!E18</f>
        <v>5658.37</v>
      </c>
      <c r="G12" s="12">
        <f>'00-06'!F18</f>
        <v>1262.93</v>
      </c>
      <c r="H12" s="12">
        <f>'00-06'!G18</f>
        <v>875.01</v>
      </c>
      <c r="I12" s="12">
        <f>'00-06'!H18</f>
        <v>9938.75</v>
      </c>
      <c r="J12" s="12">
        <f>'00-06'!I18</f>
        <v>1191.3699999999999</v>
      </c>
      <c r="K12" s="12">
        <f>'00-06'!J18</f>
        <v>835.86</v>
      </c>
      <c r="L12" s="12">
        <f>'00-06'!K18</f>
        <v>5.79</v>
      </c>
      <c r="M12" s="20">
        <f>SUM(C12:L12)</f>
        <v>69145.609999999986</v>
      </c>
      <c r="Q12" s="11" t="s">
        <v>79</v>
      </c>
      <c r="R12" s="12">
        <f>'06-12'!B18</f>
        <v>1632.12</v>
      </c>
      <c r="S12" s="12">
        <f>'06-12'!C18</f>
        <v>8652.5</v>
      </c>
      <c r="T12" s="12">
        <f>'06-12'!D18</f>
        <v>38580.620000000003</v>
      </c>
      <c r="U12" s="12">
        <f>'06-12'!E18</f>
        <v>6442.73</v>
      </c>
      <c r="V12" s="12">
        <f>'06-12'!F18</f>
        <v>1261.1300000000001</v>
      </c>
      <c r="W12" s="12">
        <f>'06-12'!G18</f>
        <v>875.25</v>
      </c>
      <c r="X12" s="12">
        <f>'06-12'!H18</f>
        <v>9901.8799999999992</v>
      </c>
      <c r="Y12" s="12">
        <f>'06-12'!I18</f>
        <v>1191.3</v>
      </c>
      <c r="Z12" s="12">
        <f>'06-12'!J18</f>
        <v>835.61</v>
      </c>
      <c r="AA12" s="12">
        <f>'06-12'!K18</f>
        <v>5.59</v>
      </c>
      <c r="AB12" s="20">
        <f>SUM(R12:AA12)</f>
        <v>69378.73</v>
      </c>
      <c r="AE12" s="11" t="s">
        <v>79</v>
      </c>
      <c r="AF12" s="12">
        <f>'12-18'!B18</f>
        <v>1702.85</v>
      </c>
      <c r="AG12" s="12">
        <f>'12-18'!C18</f>
        <v>8217.5300000000007</v>
      </c>
      <c r="AH12" s="12">
        <f>'12-18'!D18</f>
        <v>38275.620000000003</v>
      </c>
      <c r="AI12" s="12">
        <f>'12-18'!E18</f>
        <v>6097.49</v>
      </c>
      <c r="AJ12" s="12">
        <f>'12-18'!F18</f>
        <v>1244.42</v>
      </c>
      <c r="AK12" s="12">
        <f>'12-18'!G18</f>
        <v>874.44</v>
      </c>
      <c r="AL12" s="12">
        <f>'12-18'!H18</f>
        <v>9828.7199999999993</v>
      </c>
      <c r="AM12" s="12">
        <f>'12-18'!I18</f>
        <v>1191.3</v>
      </c>
      <c r="AN12" s="12">
        <f>'12-18'!J18</f>
        <v>835.78</v>
      </c>
      <c r="AO12" s="12">
        <f>'12-18'!K18</f>
        <v>1</v>
      </c>
      <c r="AP12" s="20">
        <f>SUM(AF12:AO12)</f>
        <v>68269.149999999994</v>
      </c>
      <c r="AS12" s="11" t="s">
        <v>79</v>
      </c>
      <c r="AT12" s="12">
        <f>'00-18'!B18</f>
        <v>1433.09</v>
      </c>
      <c r="AU12" s="12">
        <f>'00-18'!C18</f>
        <v>8107.99</v>
      </c>
      <c r="AV12" s="12">
        <f>'00-18'!D18</f>
        <v>38002.839999999997</v>
      </c>
      <c r="AW12" s="12">
        <f>'00-18'!E18</f>
        <v>4451.6000000000004</v>
      </c>
      <c r="AX12" s="12">
        <f>'00-18'!F18</f>
        <v>1244.42</v>
      </c>
      <c r="AY12" s="12">
        <f>'00-18'!G18</f>
        <v>873.78</v>
      </c>
      <c r="AZ12" s="12">
        <f>'00-18'!H18</f>
        <v>9828.35</v>
      </c>
      <c r="BA12" s="12">
        <f>'00-18'!I18</f>
        <v>1191.3</v>
      </c>
      <c r="BB12" s="12">
        <f>'00-18'!J18</f>
        <v>835.61</v>
      </c>
      <c r="BC12" s="12">
        <f>'00-18'!K18</f>
        <v>1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97.505706772036135</v>
      </c>
      <c r="D13" s="19">
        <f t="shared" si="27"/>
        <v>98.355884349627388</v>
      </c>
      <c r="E13" s="19">
        <f t="shared" si="27"/>
        <v>99.32219821284049</v>
      </c>
      <c r="F13" s="19">
        <f t="shared" si="27"/>
        <v>87.738365115348699</v>
      </c>
      <c r="G13" s="19">
        <f t="shared" si="27"/>
        <v>99.465236430079074</v>
      </c>
      <c r="H13" s="19">
        <f t="shared" si="27"/>
        <v>100</v>
      </c>
      <c r="I13" s="19">
        <f t="shared" si="27"/>
        <v>97.054882943339777</v>
      </c>
      <c r="J13" s="19">
        <f t="shared" si="27"/>
        <v>100</v>
      </c>
      <c r="K13" s="19">
        <f t="shared" si="27"/>
        <v>99.996411011018211</v>
      </c>
      <c r="L13" s="19"/>
      <c r="M13" s="19">
        <f>M12/M5*100</f>
        <v>97.803019426765772</v>
      </c>
      <c r="Q13" s="11" t="s">
        <v>80</v>
      </c>
      <c r="R13" s="19">
        <f t="shared" ref="R13:Z13" si="28">R12/R5*100</f>
        <v>96.509475800490776</v>
      </c>
      <c r="S13" s="19">
        <f t="shared" si="28"/>
        <v>95.714660244759614</v>
      </c>
      <c r="T13" s="19">
        <f t="shared" si="28"/>
        <v>99.171756913314539</v>
      </c>
      <c r="U13" s="19">
        <f t="shared" si="28"/>
        <v>92.651026207404328</v>
      </c>
      <c r="V13" s="19">
        <f t="shared" si="28"/>
        <v>99.844034518248776</v>
      </c>
      <c r="W13" s="19">
        <f t="shared" si="28"/>
        <v>99.980580749811523</v>
      </c>
      <c r="X13" s="19">
        <f t="shared" si="28"/>
        <v>99.619706066996102</v>
      </c>
      <c r="Y13" s="19">
        <f t="shared" si="28"/>
        <v>99.994124411391923</v>
      </c>
      <c r="Z13" s="19">
        <f t="shared" si="28"/>
        <v>99.970090685042948</v>
      </c>
      <c r="AA13" s="19"/>
      <c r="AB13" s="19">
        <f>AB12/AB5*100</f>
        <v>98.132756049072938</v>
      </c>
      <c r="AE13" s="11" t="s">
        <v>80</v>
      </c>
      <c r="AF13" s="19">
        <f t="shared" ref="AF13:AN13" si="29">AF12/AF5*100</f>
        <v>99.468442419463173</v>
      </c>
      <c r="AG13" s="19">
        <f t="shared" si="29"/>
        <v>92.907090986999279</v>
      </c>
      <c r="AH13" s="19">
        <f t="shared" si="29"/>
        <v>98.288788454624836</v>
      </c>
      <c r="AI13" s="19">
        <f t="shared" si="29"/>
        <v>85.550710363192991</v>
      </c>
      <c r="AJ13" s="19">
        <f t="shared" si="29"/>
        <v>98.664044970545575</v>
      </c>
      <c r="AK13" s="19">
        <f t="shared" si="29"/>
        <v>99.878926327812692</v>
      </c>
      <c r="AL13" s="19">
        <f t="shared" si="29"/>
        <v>99.247619211105871</v>
      </c>
      <c r="AM13" s="19">
        <f t="shared" si="29"/>
        <v>100</v>
      </c>
      <c r="AN13" s="19">
        <f t="shared" si="29"/>
        <v>100</v>
      </c>
      <c r="AO13" s="19"/>
      <c r="AP13" s="19">
        <f>AP12/AP5*100</f>
        <v>96.563310435742594</v>
      </c>
      <c r="AS13" s="11" t="s">
        <v>80</v>
      </c>
      <c r="AT13" s="19">
        <f t="shared" ref="AT13:BB13" si="30">AT12/AT5*100</f>
        <v>95.652841371761156</v>
      </c>
      <c r="AU13" s="19">
        <f t="shared" si="30"/>
        <v>88.351492921955725</v>
      </c>
      <c r="AV13" s="19">
        <f t="shared" si="30"/>
        <v>97.054984435331605</v>
      </c>
      <c r="AW13" s="19">
        <f t="shared" si="30"/>
        <v>69.026257764601169</v>
      </c>
      <c r="AX13" s="19">
        <f t="shared" si="30"/>
        <v>98.007434710014806</v>
      </c>
      <c r="AY13" s="19">
        <f t="shared" si="30"/>
        <v>99.859430177940823</v>
      </c>
      <c r="AZ13" s="19">
        <f t="shared" si="30"/>
        <v>95.976793739270377</v>
      </c>
      <c r="BA13" s="19">
        <f t="shared" si="30"/>
        <v>99.994124411391923</v>
      </c>
      <c r="BB13" s="19">
        <f t="shared" si="30"/>
        <v>99.966502769503165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'06'!B18</f>
        <v>1691.15</v>
      </c>
      <c r="D14" s="9">
        <f>'06'!C18</f>
        <v>9039.89</v>
      </c>
      <c r="E14" s="9">
        <f>'06'!D18</f>
        <v>38902.83</v>
      </c>
      <c r="F14" s="9">
        <f>'06'!E18</f>
        <v>6953.76</v>
      </c>
      <c r="G14" s="9">
        <f>'06'!F18</f>
        <v>1263.0999999999999</v>
      </c>
      <c r="H14" s="9">
        <f>'06'!G18</f>
        <v>875.42</v>
      </c>
      <c r="I14" s="9">
        <f>'06'!H18</f>
        <v>9939.68</v>
      </c>
      <c r="J14" s="9">
        <f>'06'!I18</f>
        <v>1191.3699999999999</v>
      </c>
      <c r="K14" s="9">
        <f>'06'!J18</f>
        <v>835.86</v>
      </c>
      <c r="L14" s="9">
        <f>'06'!K18</f>
        <v>5.79</v>
      </c>
      <c r="M14" s="9">
        <f>SUM(C14:L14)</f>
        <v>70698.849999999991</v>
      </c>
      <c r="Q14" s="9" t="s">
        <v>83</v>
      </c>
      <c r="R14" s="9">
        <f>'12'!B18</f>
        <v>1711.95</v>
      </c>
      <c r="S14" s="9">
        <f>'12'!C18</f>
        <v>8844.89</v>
      </c>
      <c r="T14" s="9">
        <f>'12'!D18</f>
        <v>38942</v>
      </c>
      <c r="U14" s="9">
        <f>'12'!E18</f>
        <v>7127.34</v>
      </c>
      <c r="V14" s="9">
        <f>'12'!F18</f>
        <v>1261.27</v>
      </c>
      <c r="W14" s="9">
        <f>'12'!G18</f>
        <v>875.5</v>
      </c>
      <c r="X14" s="9">
        <f>'12'!H18</f>
        <v>9903.23</v>
      </c>
      <c r="Y14" s="9">
        <f>'12'!I18</f>
        <v>1191.3</v>
      </c>
      <c r="Z14" s="9">
        <f>'12'!J18</f>
        <v>835.78</v>
      </c>
      <c r="AA14" s="9">
        <f>'12'!K18</f>
        <v>5.59</v>
      </c>
      <c r="AB14" s="10">
        <f>SUM(R14:AA14)</f>
        <v>70698.849999999991</v>
      </c>
      <c r="AE14" s="9" t="s">
        <v>81</v>
      </c>
      <c r="AF14" s="9">
        <f>SUM('18'!B18)</f>
        <v>1736.92</v>
      </c>
      <c r="AG14" s="9">
        <f>SUM('18'!C18)</f>
        <v>8762.4500000000007</v>
      </c>
      <c r="AH14" s="9">
        <f>SUM('18'!D18)</f>
        <v>38860.86</v>
      </c>
      <c r="AI14" s="9">
        <f>SUM('18'!E18)</f>
        <v>7276.33</v>
      </c>
      <c r="AJ14" s="9">
        <f>SUM('18'!F18)</f>
        <v>1246.32</v>
      </c>
      <c r="AK14" s="9">
        <f>SUM('18'!G18)</f>
        <v>874.44</v>
      </c>
      <c r="AL14" s="9">
        <f>SUM('18'!H18)</f>
        <v>9831.41</v>
      </c>
      <c r="AM14" s="9">
        <f>SUM('18'!I18)</f>
        <v>1191.4000000000001</v>
      </c>
      <c r="AN14" s="9">
        <f>SUM('18'!J18)</f>
        <v>835.78</v>
      </c>
      <c r="AO14" s="9">
        <f>SUM('18'!K18)</f>
        <v>82.94</v>
      </c>
      <c r="AP14" s="10">
        <f>SUM(AF14:AO14)</f>
        <v>70698.850000000006</v>
      </c>
      <c r="AS14" s="9" t="s">
        <v>81</v>
      </c>
      <c r="AT14" s="9">
        <f>AF14</f>
        <v>1736.92</v>
      </c>
      <c r="AU14" s="9">
        <f t="shared" ref="AU14:BC14" si="31">AG14</f>
        <v>8762.4500000000007</v>
      </c>
      <c r="AV14" s="9">
        <f t="shared" si="31"/>
        <v>38860.86</v>
      </c>
      <c r="AW14" s="9">
        <f t="shared" si="31"/>
        <v>7276.33</v>
      </c>
      <c r="AX14" s="9">
        <f t="shared" si="31"/>
        <v>1246.32</v>
      </c>
      <c r="AY14" s="9">
        <f t="shared" si="31"/>
        <v>874.44</v>
      </c>
      <c r="AZ14" s="9">
        <f t="shared" si="31"/>
        <v>9831.41</v>
      </c>
      <c r="BA14" s="9">
        <f t="shared" si="31"/>
        <v>1191.4000000000001</v>
      </c>
      <c r="BB14" s="9">
        <f t="shared" si="31"/>
        <v>835.78</v>
      </c>
      <c r="BC14" s="9">
        <f t="shared" si="31"/>
        <v>82.94</v>
      </c>
      <c r="BD14" s="10">
        <f>SUM(AT14:BC14)</f>
        <v>70698.850000000006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A4EA-AFC8-4040-BB9B-1953E8459057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25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00'!B17</f>
        <v>335.93</v>
      </c>
      <c r="D5" s="9">
        <f>'tieri 00'!C17</f>
        <v>66.42</v>
      </c>
      <c r="E5" s="9">
        <f>'tieri 00'!D17</f>
        <v>5853.41</v>
      </c>
      <c r="F5" s="9">
        <f>'tieri 00'!E17</f>
        <v>810.53</v>
      </c>
      <c r="G5" s="9">
        <f>'tieri 00'!F17</f>
        <v>34960.51</v>
      </c>
      <c r="H5" s="9">
        <f>'tieri 00'!G17</f>
        <v>51388.13</v>
      </c>
      <c r="I5" s="9">
        <f>'tieri 00'!H17</f>
        <v>7095.52</v>
      </c>
      <c r="J5" s="9">
        <f>'tieri 00'!I17</f>
        <v>1998.87</v>
      </c>
      <c r="K5" s="9">
        <f>'tieri 00'!J17</f>
        <v>981.21</v>
      </c>
      <c r="L5" s="9">
        <f>'tieri 00'!K17</f>
        <v>8.1999999999999993</v>
      </c>
      <c r="M5" s="9">
        <f>SUM(C5:L5)</f>
        <v>103498.73</v>
      </c>
      <c r="Q5" s="9" t="s">
        <v>82</v>
      </c>
      <c r="R5" s="9">
        <f>C14</f>
        <v>399.83</v>
      </c>
      <c r="S5" s="9">
        <f t="shared" ref="S5:AA5" si="0">D14</f>
        <v>71.78</v>
      </c>
      <c r="T5" s="9">
        <f t="shared" si="0"/>
        <v>5844.64</v>
      </c>
      <c r="U5" s="9">
        <f t="shared" si="0"/>
        <v>846.92</v>
      </c>
      <c r="V5" s="9">
        <f t="shared" si="0"/>
        <v>34888.160000000003</v>
      </c>
      <c r="W5" s="9">
        <f t="shared" si="0"/>
        <v>51346.13</v>
      </c>
      <c r="X5" s="9">
        <f t="shared" si="0"/>
        <v>7090.86</v>
      </c>
      <c r="Y5" s="9">
        <f t="shared" si="0"/>
        <v>2015.89</v>
      </c>
      <c r="Z5" s="9">
        <f t="shared" si="0"/>
        <v>989.56</v>
      </c>
      <c r="AA5" s="9">
        <f t="shared" si="0"/>
        <v>4.96</v>
      </c>
      <c r="AB5" s="10">
        <f>SUM(R5:AA5)</f>
        <v>103498.73</v>
      </c>
      <c r="AE5" s="9" t="s">
        <v>83</v>
      </c>
      <c r="AF5" s="9">
        <f>R14</f>
        <v>400.57</v>
      </c>
      <c r="AG5" s="9">
        <f t="shared" ref="AG5:AO5" si="1">S14</f>
        <v>73.180000000000007</v>
      </c>
      <c r="AH5" s="9">
        <f t="shared" si="1"/>
        <v>5896.73</v>
      </c>
      <c r="AI5" s="9">
        <f t="shared" si="1"/>
        <v>870.69</v>
      </c>
      <c r="AJ5" s="9">
        <f t="shared" si="1"/>
        <v>34808.339999999997</v>
      </c>
      <c r="AK5" s="9">
        <f t="shared" si="1"/>
        <v>51351.6</v>
      </c>
      <c r="AL5" s="9">
        <f t="shared" si="1"/>
        <v>7076.82</v>
      </c>
      <c r="AM5" s="9">
        <f t="shared" si="1"/>
        <v>2032.55</v>
      </c>
      <c r="AN5" s="9">
        <f t="shared" si="1"/>
        <v>987.98</v>
      </c>
      <c r="AO5" s="9">
        <f t="shared" si="1"/>
        <v>0.27</v>
      </c>
      <c r="AP5" s="10">
        <f>SUM(AF5:AO5)</f>
        <v>103498.73</v>
      </c>
      <c r="AS5" s="9" t="s">
        <v>72</v>
      </c>
      <c r="AT5" s="9">
        <f>C5</f>
        <v>335.93</v>
      </c>
      <c r="AU5" s="9">
        <f t="shared" ref="AU5:BC5" si="2">D5</f>
        <v>66.42</v>
      </c>
      <c r="AV5" s="9">
        <f t="shared" si="2"/>
        <v>5853.41</v>
      </c>
      <c r="AW5" s="9">
        <f t="shared" si="2"/>
        <v>810.53</v>
      </c>
      <c r="AX5" s="9">
        <f t="shared" si="2"/>
        <v>34960.51</v>
      </c>
      <c r="AY5" s="9">
        <f t="shared" si="2"/>
        <v>51388.13</v>
      </c>
      <c r="AZ5" s="9">
        <f t="shared" si="2"/>
        <v>7095.52</v>
      </c>
      <c r="BA5" s="9">
        <f t="shared" si="2"/>
        <v>1998.87</v>
      </c>
      <c r="BB5" s="9">
        <f t="shared" si="2"/>
        <v>981.21</v>
      </c>
      <c r="BC5" s="9">
        <f t="shared" si="2"/>
        <v>8.1999999999999993</v>
      </c>
      <c r="BD5" s="10">
        <f>SUM(AT5:BC5)</f>
        <v>103498.73</v>
      </c>
    </row>
    <row r="6" spans="1:56" ht="28.8" x14ac:dyDescent="0.3">
      <c r="B6" s="11" t="s">
        <v>73</v>
      </c>
      <c r="C6" s="12">
        <f t="shared" ref="C6:K6" si="3">C5-C12</f>
        <v>2.7599999999999909</v>
      </c>
      <c r="D6" s="12">
        <f t="shared" si="3"/>
        <v>0</v>
      </c>
      <c r="E6" s="12">
        <f t="shared" si="3"/>
        <v>19.239999999999782</v>
      </c>
      <c r="F6" s="12">
        <f t="shared" si="3"/>
        <v>1.2599999999999909</v>
      </c>
      <c r="G6" s="12">
        <f t="shared" si="3"/>
        <v>73.630000000004657</v>
      </c>
      <c r="H6" s="12">
        <f t="shared" si="3"/>
        <v>386.20999999999913</v>
      </c>
      <c r="I6" s="12">
        <f t="shared" si="3"/>
        <v>4.9700000000002547</v>
      </c>
      <c r="J6" s="12">
        <f t="shared" si="3"/>
        <v>148.2199999999998</v>
      </c>
      <c r="K6" s="12">
        <f t="shared" si="3"/>
        <v>1.1299999999999955</v>
      </c>
      <c r="L6" s="12"/>
      <c r="M6" s="12">
        <f>M5-M12</f>
        <v>640.82000000000698</v>
      </c>
      <c r="Q6" s="11" t="s">
        <v>73</v>
      </c>
      <c r="R6" s="12">
        <f t="shared" ref="R6:Z6" si="4">R5-R12</f>
        <v>17.990000000000009</v>
      </c>
      <c r="S6" s="12">
        <f t="shared" si="4"/>
        <v>0</v>
      </c>
      <c r="T6" s="12">
        <f t="shared" si="4"/>
        <v>12.930000000000291</v>
      </c>
      <c r="U6" s="12">
        <f t="shared" si="4"/>
        <v>4.4699999999999136</v>
      </c>
      <c r="V6" s="12">
        <f t="shared" si="4"/>
        <v>83.980000000003201</v>
      </c>
      <c r="W6" s="12">
        <f t="shared" si="4"/>
        <v>461.13999999999942</v>
      </c>
      <c r="X6" s="12">
        <f t="shared" si="4"/>
        <v>14.039999999999964</v>
      </c>
      <c r="Y6" s="12">
        <f t="shared" si="4"/>
        <v>165.44000000000005</v>
      </c>
      <c r="Z6" s="12">
        <f t="shared" si="4"/>
        <v>9.3899999999999864</v>
      </c>
      <c r="AA6" s="12"/>
      <c r="AB6" s="12">
        <f>AB5-AB12</f>
        <v>774.07000000000698</v>
      </c>
      <c r="AE6" s="11" t="s">
        <v>73</v>
      </c>
      <c r="AF6" s="12">
        <f t="shared" ref="AF6:AN6" si="5">AF5-AF12</f>
        <v>1.3299999999999841</v>
      </c>
      <c r="AG6" s="12">
        <f t="shared" si="5"/>
        <v>7.000000000000739E-2</v>
      </c>
      <c r="AH6" s="12">
        <f t="shared" si="5"/>
        <v>22.529999999999745</v>
      </c>
      <c r="AI6" s="12">
        <f t="shared" si="5"/>
        <v>2.3300000000000409</v>
      </c>
      <c r="AJ6" s="12">
        <f t="shared" si="5"/>
        <v>56.559999999997672</v>
      </c>
      <c r="AK6" s="12">
        <f t="shared" si="5"/>
        <v>589.38999999999942</v>
      </c>
      <c r="AL6" s="12">
        <f t="shared" si="5"/>
        <v>14.949999999999818</v>
      </c>
      <c r="AM6" s="12">
        <f t="shared" si="5"/>
        <v>191.73000000000002</v>
      </c>
      <c r="AN6" s="12">
        <f t="shared" si="5"/>
        <v>5.4400000000000546</v>
      </c>
      <c r="AO6" s="12"/>
      <c r="AP6" s="12">
        <f>AP5-AP12</f>
        <v>884.60000000000582</v>
      </c>
      <c r="AS6" s="11" t="s">
        <v>73</v>
      </c>
      <c r="AT6" s="12">
        <f t="shared" ref="AT6:BB6" si="6">AT5-AT12</f>
        <v>6.8500000000000227</v>
      </c>
      <c r="AU6" s="12">
        <f t="shared" si="6"/>
        <v>7.000000000000739E-2</v>
      </c>
      <c r="AV6" s="12">
        <f t="shared" si="6"/>
        <v>53.659999999999854</v>
      </c>
      <c r="AW6" s="12">
        <f t="shared" si="6"/>
        <v>7.7300000000000182</v>
      </c>
      <c r="AX6" s="12">
        <f t="shared" si="6"/>
        <v>213.75</v>
      </c>
      <c r="AY6" s="12">
        <f t="shared" si="6"/>
        <v>1242.5199999999968</v>
      </c>
      <c r="AZ6" s="12">
        <f t="shared" si="6"/>
        <v>33.650000000000546</v>
      </c>
      <c r="BA6" s="12">
        <f t="shared" si="6"/>
        <v>315.19999999999982</v>
      </c>
      <c r="BB6" s="12">
        <f t="shared" si="6"/>
        <v>9.6800000000000637</v>
      </c>
      <c r="BC6" s="12"/>
      <c r="BD6" s="12">
        <f>BD5-BD12</f>
        <v>103498.73</v>
      </c>
    </row>
    <row r="7" spans="1:56" ht="28.8" x14ac:dyDescent="0.3">
      <c r="B7" s="11" t="s">
        <v>74</v>
      </c>
      <c r="C7" s="12">
        <f t="shared" ref="C7:K7" si="7">C14-C12</f>
        <v>66.659999999999968</v>
      </c>
      <c r="D7" s="12">
        <f t="shared" si="7"/>
        <v>5.3599999999999994</v>
      </c>
      <c r="E7" s="12">
        <f t="shared" si="7"/>
        <v>10.470000000000255</v>
      </c>
      <c r="F7" s="12">
        <f t="shared" si="7"/>
        <v>37.649999999999977</v>
      </c>
      <c r="G7" s="12">
        <f t="shared" si="7"/>
        <v>1.2800000000061118</v>
      </c>
      <c r="H7" s="12">
        <f t="shared" si="7"/>
        <v>344.20999999999913</v>
      </c>
      <c r="I7" s="12">
        <f t="shared" si="7"/>
        <v>0.30999999999949068</v>
      </c>
      <c r="J7" s="12">
        <f t="shared" si="7"/>
        <v>165.24</v>
      </c>
      <c r="K7" s="12">
        <f t="shared" si="7"/>
        <v>9.4799999999999045</v>
      </c>
      <c r="L7" s="12"/>
      <c r="M7" s="12">
        <f>M14-M12</f>
        <v>640.82000000000698</v>
      </c>
      <c r="Q7" s="11" t="s">
        <v>74</v>
      </c>
      <c r="R7" s="12">
        <f t="shared" ref="R7:Z7" si="8">R14-R12</f>
        <v>18.730000000000018</v>
      </c>
      <c r="S7" s="12">
        <f t="shared" si="8"/>
        <v>1.4000000000000057</v>
      </c>
      <c r="T7" s="12">
        <f t="shared" si="8"/>
        <v>65.019999999999527</v>
      </c>
      <c r="U7" s="12">
        <f t="shared" si="8"/>
        <v>28.240000000000009</v>
      </c>
      <c r="V7" s="12">
        <f t="shared" si="8"/>
        <v>4.1599999999962165</v>
      </c>
      <c r="W7" s="12">
        <f t="shared" si="8"/>
        <v>466.61000000000058</v>
      </c>
      <c r="X7" s="12">
        <f t="shared" si="8"/>
        <v>0</v>
      </c>
      <c r="Y7" s="12">
        <f t="shared" si="8"/>
        <v>182.09999999999991</v>
      </c>
      <c r="Z7" s="12">
        <f t="shared" si="8"/>
        <v>7.8100000000000591</v>
      </c>
      <c r="AA7" s="12"/>
      <c r="AB7" s="12">
        <f>AB14-AB12</f>
        <v>774.07000000000698</v>
      </c>
      <c r="AE7" s="11" t="s">
        <v>74</v>
      </c>
      <c r="AF7" s="12">
        <f t="shared" ref="AF7:AN7" si="9">AF14-AF12</f>
        <v>4.3799999999999955</v>
      </c>
      <c r="AG7" s="12">
        <f t="shared" si="9"/>
        <v>4.0499999999999972</v>
      </c>
      <c r="AH7" s="12">
        <f t="shared" si="9"/>
        <v>91.720000000000255</v>
      </c>
      <c r="AI7" s="12">
        <f t="shared" si="9"/>
        <v>52.220000000000027</v>
      </c>
      <c r="AJ7" s="12">
        <f t="shared" si="9"/>
        <v>4.4199999999982538</v>
      </c>
      <c r="AK7" s="12">
        <f t="shared" si="9"/>
        <v>588.02000000000407</v>
      </c>
      <c r="AL7" s="12">
        <f t="shared" si="9"/>
        <v>0</v>
      </c>
      <c r="AM7" s="12">
        <f t="shared" si="9"/>
        <v>134.44000000000005</v>
      </c>
      <c r="AN7" s="12">
        <f t="shared" si="9"/>
        <v>5.3500000000000227</v>
      </c>
      <c r="AO7" s="12"/>
      <c r="AP7" s="12">
        <f>AP14-AP12</f>
        <v>884.59999999999127</v>
      </c>
      <c r="AS7" s="11" t="s">
        <v>74</v>
      </c>
      <c r="AT7" s="12">
        <f t="shared" ref="AT7:BB7" si="10">AT14-AT12</f>
        <v>74.54000000000002</v>
      </c>
      <c r="AU7" s="12">
        <f t="shared" si="10"/>
        <v>10.810000000000002</v>
      </c>
      <c r="AV7" s="12">
        <f t="shared" si="10"/>
        <v>166.17000000000007</v>
      </c>
      <c r="AW7" s="12">
        <f t="shared" si="10"/>
        <v>117.78000000000009</v>
      </c>
      <c r="AX7" s="12">
        <f t="shared" si="10"/>
        <v>9.4399999999950523</v>
      </c>
      <c r="AY7" s="12">
        <f t="shared" si="10"/>
        <v>1204.6200000000026</v>
      </c>
      <c r="AZ7" s="12">
        <f t="shared" si="10"/>
        <v>0</v>
      </c>
      <c r="BA7" s="12">
        <f t="shared" si="10"/>
        <v>291.58999999999992</v>
      </c>
      <c r="BB7" s="12">
        <f t="shared" si="10"/>
        <v>16.360000000000014</v>
      </c>
      <c r="BC7" s="12"/>
      <c r="BD7" s="12">
        <f>BD14-BD12</f>
        <v>103498.72999999998</v>
      </c>
    </row>
    <row r="8" spans="1:56" ht="28.8" x14ac:dyDescent="0.3">
      <c r="B8" s="11" t="s">
        <v>75</v>
      </c>
      <c r="C8" s="13">
        <f t="shared" ref="C8:K8" si="11">C7-C6</f>
        <v>63.899999999999977</v>
      </c>
      <c r="D8" s="13">
        <f t="shared" si="11"/>
        <v>5.3599999999999994</v>
      </c>
      <c r="E8" s="13">
        <f t="shared" si="11"/>
        <v>-8.7699999999995271</v>
      </c>
      <c r="F8" s="13">
        <f t="shared" si="11"/>
        <v>36.389999999999986</v>
      </c>
      <c r="G8" s="13">
        <f t="shared" si="11"/>
        <v>-72.349999999998545</v>
      </c>
      <c r="H8" s="13">
        <f t="shared" si="11"/>
        <v>-42</v>
      </c>
      <c r="I8" s="13">
        <f t="shared" si="11"/>
        <v>-4.660000000000764</v>
      </c>
      <c r="J8" s="13">
        <f t="shared" si="11"/>
        <v>17.020000000000209</v>
      </c>
      <c r="K8" s="13">
        <f t="shared" si="11"/>
        <v>8.3499999999999091</v>
      </c>
      <c r="L8" s="13"/>
      <c r="M8" s="14"/>
      <c r="Q8" s="11" t="s">
        <v>75</v>
      </c>
      <c r="R8" s="13">
        <f t="shared" ref="R8:Z8" si="12">R7-R6</f>
        <v>0.74000000000000909</v>
      </c>
      <c r="S8" s="13">
        <f t="shared" si="12"/>
        <v>1.4000000000000057</v>
      </c>
      <c r="T8" s="13">
        <f t="shared" si="12"/>
        <v>52.089999999999236</v>
      </c>
      <c r="U8" s="13">
        <f t="shared" si="12"/>
        <v>23.770000000000095</v>
      </c>
      <c r="V8" s="13">
        <f t="shared" si="12"/>
        <v>-79.820000000006985</v>
      </c>
      <c r="W8" s="13">
        <f t="shared" si="12"/>
        <v>5.4700000000011642</v>
      </c>
      <c r="X8" s="13">
        <f t="shared" si="12"/>
        <v>-14.039999999999964</v>
      </c>
      <c r="Y8" s="13">
        <f t="shared" si="12"/>
        <v>16.659999999999854</v>
      </c>
      <c r="Z8" s="13">
        <f t="shared" si="12"/>
        <v>-1.5799999999999272</v>
      </c>
      <c r="AA8" s="13"/>
      <c r="AB8" s="14"/>
      <c r="AE8" s="11" t="s">
        <v>75</v>
      </c>
      <c r="AF8" s="13">
        <f t="shared" ref="AF8:AN8" si="13">AF7-AF6</f>
        <v>3.0500000000000114</v>
      </c>
      <c r="AG8" s="13">
        <f t="shared" si="13"/>
        <v>3.9799999999999898</v>
      </c>
      <c r="AH8" s="13">
        <f t="shared" si="13"/>
        <v>69.190000000000509</v>
      </c>
      <c r="AI8" s="13">
        <f t="shared" si="13"/>
        <v>49.889999999999986</v>
      </c>
      <c r="AJ8" s="13">
        <f t="shared" si="13"/>
        <v>-52.139999999999418</v>
      </c>
      <c r="AK8" s="13">
        <f t="shared" si="13"/>
        <v>-1.3699999999953434</v>
      </c>
      <c r="AL8" s="13">
        <f t="shared" si="13"/>
        <v>-14.949999999999818</v>
      </c>
      <c r="AM8" s="13">
        <f t="shared" si="13"/>
        <v>-57.289999999999964</v>
      </c>
      <c r="AN8" s="13">
        <f t="shared" si="13"/>
        <v>-9.0000000000031832E-2</v>
      </c>
      <c r="AO8" s="13"/>
      <c r="AP8" s="14"/>
      <c r="AS8" s="11" t="s">
        <v>75</v>
      </c>
      <c r="AT8" s="13">
        <f t="shared" ref="AT8:BB8" si="14">AT7-AT6</f>
        <v>67.69</v>
      </c>
      <c r="AU8" s="13">
        <f t="shared" si="14"/>
        <v>10.739999999999995</v>
      </c>
      <c r="AV8" s="13">
        <f t="shared" si="14"/>
        <v>112.51000000000022</v>
      </c>
      <c r="AW8" s="13">
        <f t="shared" si="14"/>
        <v>110.05000000000007</v>
      </c>
      <c r="AX8" s="13">
        <f t="shared" si="14"/>
        <v>-204.31000000000495</v>
      </c>
      <c r="AY8" s="13">
        <f t="shared" si="14"/>
        <v>-37.899999999994179</v>
      </c>
      <c r="AZ8" s="13">
        <f t="shared" si="14"/>
        <v>-33.650000000000546</v>
      </c>
      <c r="BA8" s="13">
        <f t="shared" si="14"/>
        <v>-23.6099999999999</v>
      </c>
      <c r="BB8" s="13">
        <f t="shared" si="14"/>
        <v>6.67999999999995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19.02182002202839</v>
      </c>
      <c r="D9" s="16">
        <f t="shared" si="15"/>
        <v>8.0698584763625405</v>
      </c>
      <c r="E9" s="16">
        <f t="shared" si="15"/>
        <v>-0.14982719474630218</v>
      </c>
      <c r="F9" s="16">
        <f t="shared" si="15"/>
        <v>4.489654917152972</v>
      </c>
      <c r="G9" s="16">
        <f t="shared" si="15"/>
        <v>-0.20694778194024782</v>
      </c>
      <c r="H9" s="16">
        <f t="shared" si="15"/>
        <v>-8.1730936696859768E-2</v>
      </c>
      <c r="I9" s="16">
        <f t="shared" si="15"/>
        <v>-6.5675242970222952E-2</v>
      </c>
      <c r="J9" s="16">
        <f t="shared" si="15"/>
        <v>0.85148108681406043</v>
      </c>
      <c r="K9" s="16">
        <f t="shared" si="15"/>
        <v>0.85099010405518782</v>
      </c>
      <c r="L9" s="16"/>
      <c r="M9" s="17"/>
      <c r="Q9" s="15" t="s">
        <v>76</v>
      </c>
      <c r="R9" s="16">
        <f t="shared" ref="R9:Z9" si="16">R8/R5*100</f>
        <v>0.18507865842983495</v>
      </c>
      <c r="S9" s="16">
        <f t="shared" si="16"/>
        <v>1.9504040122596902</v>
      </c>
      <c r="T9" s="16">
        <f t="shared" si="16"/>
        <v>0.89124394316842837</v>
      </c>
      <c r="U9" s="16">
        <f t="shared" si="16"/>
        <v>2.8066405327539905</v>
      </c>
      <c r="V9" s="16">
        <f t="shared" si="16"/>
        <v>-0.22878821926982387</v>
      </c>
      <c r="W9" s="16">
        <f t="shared" si="16"/>
        <v>1.0653188468149721E-2</v>
      </c>
      <c r="X9" s="16">
        <f t="shared" si="16"/>
        <v>-0.19800137077872026</v>
      </c>
      <c r="Y9" s="16">
        <f t="shared" si="16"/>
        <v>0.82643398201290019</v>
      </c>
      <c r="Z9" s="16">
        <f t="shared" si="16"/>
        <v>-0.15966692267269567</v>
      </c>
      <c r="AA9" s="16"/>
      <c r="AB9" s="17"/>
      <c r="AE9" s="15" t="s">
        <v>76</v>
      </c>
      <c r="AF9" s="16">
        <f t="shared" ref="AF9:AN9" si="17">AF8/AF5*100</f>
        <v>0.76141498364830407</v>
      </c>
      <c r="AG9" s="16">
        <f t="shared" si="17"/>
        <v>5.4386444383711252</v>
      </c>
      <c r="AH9" s="16">
        <f t="shared" si="17"/>
        <v>1.1733621854824712</v>
      </c>
      <c r="AI9" s="16">
        <f t="shared" si="17"/>
        <v>5.7299383247768985</v>
      </c>
      <c r="AJ9" s="16">
        <f t="shared" si="17"/>
        <v>-0.14979168785411606</v>
      </c>
      <c r="AK9" s="16">
        <f t="shared" si="17"/>
        <v>-2.6678818186684416E-3</v>
      </c>
      <c r="AL9" s="16">
        <f t="shared" si="17"/>
        <v>-0.21125307694698775</v>
      </c>
      <c r="AM9" s="16">
        <f t="shared" si="17"/>
        <v>-2.8186268480480168</v>
      </c>
      <c r="AN9" s="16">
        <f t="shared" si="17"/>
        <v>-9.1094961436498541E-3</v>
      </c>
      <c r="AO9" s="16"/>
      <c r="AP9" s="17"/>
      <c r="AS9" s="15" t="s">
        <v>76</v>
      </c>
      <c r="AT9" s="16">
        <f t="shared" ref="AT9:BB9" si="18">AT8/AT5*100</f>
        <v>20.15003125651177</v>
      </c>
      <c r="AU9" s="16">
        <f t="shared" si="18"/>
        <v>16.169828364950309</v>
      </c>
      <c r="AV9" s="16">
        <f t="shared" si="18"/>
        <v>1.9221274436610492</v>
      </c>
      <c r="AW9" s="16">
        <f t="shared" si="18"/>
        <v>13.57753568652611</v>
      </c>
      <c r="AX9" s="16">
        <f t="shared" si="18"/>
        <v>-0.58440222983018542</v>
      </c>
      <c r="AY9" s="16">
        <f t="shared" si="18"/>
        <v>-7.3752440495488319E-2</v>
      </c>
      <c r="AZ9" s="16">
        <f t="shared" si="18"/>
        <v>-0.47424290256387891</v>
      </c>
      <c r="BA9" s="16">
        <f t="shared" si="18"/>
        <v>-1.1811673595581453</v>
      </c>
      <c r="BB9" s="16">
        <f t="shared" si="18"/>
        <v>0.68079208324415252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69.419999999999959</v>
      </c>
      <c r="D10" s="18">
        <f t="shared" si="19"/>
        <v>5.3599999999999994</v>
      </c>
      <c r="E10" s="18">
        <f t="shared" si="19"/>
        <v>29.710000000000036</v>
      </c>
      <c r="F10" s="18">
        <f t="shared" si="19"/>
        <v>38.909999999999968</v>
      </c>
      <c r="G10" s="18">
        <f t="shared" si="19"/>
        <v>74.910000000010768</v>
      </c>
      <c r="H10" s="18">
        <f t="shared" si="19"/>
        <v>730.41999999999825</v>
      </c>
      <c r="I10" s="18">
        <f t="shared" si="19"/>
        <v>5.2799999999997453</v>
      </c>
      <c r="J10" s="18">
        <f t="shared" si="19"/>
        <v>313.45999999999981</v>
      </c>
      <c r="K10" s="18">
        <f t="shared" si="19"/>
        <v>10.6099999999999</v>
      </c>
      <c r="L10" s="18"/>
      <c r="M10" s="18">
        <f>M6+M7</f>
        <v>1281.640000000014</v>
      </c>
      <c r="Q10" s="11" t="s">
        <v>77</v>
      </c>
      <c r="R10" s="18">
        <f t="shared" ref="R10:Z10" si="20">R6+R7</f>
        <v>36.720000000000027</v>
      </c>
      <c r="S10" s="18">
        <f t="shared" si="20"/>
        <v>1.4000000000000057</v>
      </c>
      <c r="T10" s="18">
        <f t="shared" si="20"/>
        <v>77.949999999999818</v>
      </c>
      <c r="U10" s="18">
        <f t="shared" si="20"/>
        <v>32.709999999999923</v>
      </c>
      <c r="V10" s="18">
        <f t="shared" si="20"/>
        <v>88.139999999999418</v>
      </c>
      <c r="W10" s="18">
        <f t="shared" si="20"/>
        <v>927.75</v>
      </c>
      <c r="X10" s="18">
        <f t="shared" si="20"/>
        <v>14.039999999999964</v>
      </c>
      <c r="Y10" s="18">
        <f t="shared" si="20"/>
        <v>347.53999999999996</v>
      </c>
      <c r="Z10" s="18">
        <f t="shared" si="20"/>
        <v>17.200000000000045</v>
      </c>
      <c r="AA10" s="18"/>
      <c r="AB10" s="18">
        <f>AB6+AB7</f>
        <v>1548.140000000014</v>
      </c>
      <c r="AE10" s="11" t="s">
        <v>77</v>
      </c>
      <c r="AF10" s="18">
        <f t="shared" ref="AF10:AN10" si="21">AF6+AF7</f>
        <v>5.7099999999999795</v>
      </c>
      <c r="AG10" s="18">
        <f t="shared" si="21"/>
        <v>4.1200000000000045</v>
      </c>
      <c r="AH10" s="18">
        <f t="shared" si="21"/>
        <v>114.25</v>
      </c>
      <c r="AI10" s="18">
        <f t="shared" si="21"/>
        <v>54.550000000000068</v>
      </c>
      <c r="AJ10" s="18">
        <f t="shared" si="21"/>
        <v>60.979999999995925</v>
      </c>
      <c r="AK10" s="18">
        <f t="shared" si="21"/>
        <v>1177.4100000000035</v>
      </c>
      <c r="AL10" s="18">
        <f t="shared" si="21"/>
        <v>14.949999999999818</v>
      </c>
      <c r="AM10" s="18">
        <f t="shared" si="21"/>
        <v>326.17000000000007</v>
      </c>
      <c r="AN10" s="18">
        <f t="shared" si="21"/>
        <v>10.790000000000077</v>
      </c>
      <c r="AO10" s="18"/>
      <c r="AP10" s="18">
        <f>AP6+AP7</f>
        <v>1769.1999999999971</v>
      </c>
      <c r="AS10" s="11" t="s">
        <v>77</v>
      </c>
      <c r="AT10" s="18">
        <f t="shared" ref="AT10:BB10" si="22">AT6+AT7</f>
        <v>81.390000000000043</v>
      </c>
      <c r="AU10" s="18">
        <f t="shared" si="22"/>
        <v>10.88000000000001</v>
      </c>
      <c r="AV10" s="18">
        <f t="shared" si="22"/>
        <v>219.82999999999993</v>
      </c>
      <c r="AW10" s="18">
        <f t="shared" si="22"/>
        <v>125.5100000000001</v>
      </c>
      <c r="AX10" s="18">
        <f t="shared" si="22"/>
        <v>223.18999999999505</v>
      </c>
      <c r="AY10" s="18">
        <f t="shared" si="22"/>
        <v>2447.1399999999994</v>
      </c>
      <c r="AZ10" s="18">
        <f t="shared" si="22"/>
        <v>33.650000000000546</v>
      </c>
      <c r="BA10" s="18">
        <f t="shared" si="22"/>
        <v>606.78999999999974</v>
      </c>
      <c r="BB10" s="18">
        <f t="shared" si="22"/>
        <v>26.040000000000077</v>
      </c>
      <c r="BC10" s="18"/>
      <c r="BD10" s="18">
        <f>BD6+BD7</f>
        <v>206997.45999999996</v>
      </c>
    </row>
    <row r="11" spans="1:56" ht="28.8" x14ac:dyDescent="0.3">
      <c r="B11" s="11" t="s">
        <v>78</v>
      </c>
      <c r="C11" s="19">
        <f t="shared" ref="C11:K11" si="23">C10/C5*100</f>
        <v>20.665019498109714</v>
      </c>
      <c r="D11" s="19">
        <f t="shared" si="23"/>
        <v>8.0698584763625405</v>
      </c>
      <c r="E11" s="19">
        <f t="shared" si="23"/>
        <v>0.50756738379850441</v>
      </c>
      <c r="F11" s="19">
        <f t="shared" si="23"/>
        <v>4.8005625948453448</v>
      </c>
      <c r="G11" s="19">
        <f t="shared" si="23"/>
        <v>0.2142703295804631</v>
      </c>
      <c r="H11" s="19">
        <f t="shared" si="23"/>
        <v>1.4213788281457183</v>
      </c>
      <c r="I11" s="19">
        <f t="shared" si="23"/>
        <v>7.4413150833198202E-2</v>
      </c>
      <c r="J11" s="19">
        <f t="shared" si="23"/>
        <v>15.681860251041829</v>
      </c>
      <c r="K11" s="19">
        <f t="shared" si="23"/>
        <v>1.0813179645539588</v>
      </c>
      <c r="L11" s="19"/>
      <c r="M11" s="19">
        <f>M10/M5*100</f>
        <v>1.2383147116877802</v>
      </c>
      <c r="Q11" s="11" t="s">
        <v>78</v>
      </c>
      <c r="R11" s="19">
        <f t="shared" ref="R11:Z11" si="24">R10/R5*100</f>
        <v>9.1839031588425151</v>
      </c>
      <c r="S11" s="19">
        <f t="shared" si="24"/>
        <v>1.9504040122596902</v>
      </c>
      <c r="T11" s="19">
        <f t="shared" si="24"/>
        <v>1.333700621424071</v>
      </c>
      <c r="U11" s="19">
        <f t="shared" si="24"/>
        <v>3.8622301988381338</v>
      </c>
      <c r="V11" s="19">
        <f t="shared" si="24"/>
        <v>0.25263585124580773</v>
      </c>
      <c r="W11" s="19">
        <f t="shared" si="24"/>
        <v>1.8068547717228152</v>
      </c>
      <c r="X11" s="19">
        <f t="shared" si="24"/>
        <v>0.19800137077872026</v>
      </c>
      <c r="Y11" s="19">
        <f t="shared" si="24"/>
        <v>17.240027977717034</v>
      </c>
      <c r="Z11" s="19">
        <f t="shared" si="24"/>
        <v>1.7381462468167717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1.4254687070923884</v>
      </c>
      <c r="AG11" s="19">
        <f t="shared" si="25"/>
        <v>5.6299535392183717</v>
      </c>
      <c r="AH11" s="19">
        <f t="shared" si="25"/>
        <v>1.9375145207598112</v>
      </c>
      <c r="AI11" s="19">
        <f t="shared" si="25"/>
        <v>6.2651460336055385</v>
      </c>
      <c r="AJ11" s="19">
        <f t="shared" si="25"/>
        <v>0.17518790037099136</v>
      </c>
      <c r="AK11" s="19">
        <f t="shared" si="25"/>
        <v>2.2928399504591939</v>
      </c>
      <c r="AL11" s="19">
        <f t="shared" si="25"/>
        <v>0.21125307694698775</v>
      </c>
      <c r="AM11" s="19">
        <f t="shared" si="25"/>
        <v>16.047329708986251</v>
      </c>
      <c r="AN11" s="19">
        <f t="shared" si="25"/>
        <v>1.0921273709994208</v>
      </c>
      <c r="AO11" s="19"/>
      <c r="AP11" s="19">
        <f>AP10/AP5*100</f>
        <v>1.7093929558362668</v>
      </c>
      <c r="AS11" s="11" t="s">
        <v>78</v>
      </c>
      <c r="AT11" s="19">
        <f t="shared" ref="AT11:BA11" si="26">AT10/AT5*100</f>
        <v>24.228261840264352</v>
      </c>
      <c r="AU11" s="19">
        <f t="shared" si="26"/>
        <v>16.380608250526965</v>
      </c>
      <c r="AV11" s="19">
        <f t="shared" si="26"/>
        <v>3.7555886227002713</v>
      </c>
      <c r="AW11" s="19">
        <f t="shared" si="26"/>
        <v>15.484929613956314</v>
      </c>
      <c r="AX11" s="19">
        <f t="shared" si="26"/>
        <v>0.63840601867648683</v>
      </c>
      <c r="AY11" s="19">
        <f t="shared" si="26"/>
        <v>4.7620724863893651</v>
      </c>
      <c r="AZ11" s="19">
        <f t="shared" si="26"/>
        <v>0.47424290256387891</v>
      </c>
      <c r="BA11" s="19">
        <f t="shared" si="26"/>
        <v>30.356651508102068</v>
      </c>
      <c r="BB11" s="19">
        <f ca="1">BB11/BB5*100</f>
        <v>0</v>
      </c>
      <c r="BC11" s="19"/>
      <c r="BD11" s="19">
        <f>BD10/BD5*100</f>
        <v>199.99999999999997</v>
      </c>
    </row>
    <row r="12" spans="1:56" x14ac:dyDescent="0.3">
      <c r="B12" s="11" t="s">
        <v>79</v>
      </c>
      <c r="C12" s="12">
        <f>'00-06'!B17</f>
        <v>333.17</v>
      </c>
      <c r="D12" s="12">
        <f>'00-06'!C17</f>
        <v>66.42</v>
      </c>
      <c r="E12" s="12">
        <f>'00-06'!D17</f>
        <v>5834.17</v>
      </c>
      <c r="F12" s="12">
        <f>'00-06'!E17</f>
        <v>809.27</v>
      </c>
      <c r="G12" s="12">
        <f>'00-06'!F17</f>
        <v>34886.879999999997</v>
      </c>
      <c r="H12" s="12">
        <f>'00-06'!G17</f>
        <v>51001.919999999998</v>
      </c>
      <c r="I12" s="12">
        <f>'00-06'!H17</f>
        <v>7090.55</v>
      </c>
      <c r="J12" s="12">
        <f>'00-06'!I17</f>
        <v>1850.65</v>
      </c>
      <c r="K12" s="12">
        <f>'00-06'!J17</f>
        <v>980.08</v>
      </c>
      <c r="L12" s="12">
        <f>'00-06'!K17</f>
        <v>4.8</v>
      </c>
      <c r="M12" s="20">
        <f>SUM(C12:L12)</f>
        <v>102857.90999999999</v>
      </c>
      <c r="Q12" s="11" t="s">
        <v>79</v>
      </c>
      <c r="R12" s="12">
        <f>'06-12'!B17</f>
        <v>381.84</v>
      </c>
      <c r="S12" s="12">
        <f>'06-12'!C17</f>
        <v>71.78</v>
      </c>
      <c r="T12" s="12">
        <f>'06-12'!D17</f>
        <v>5831.71</v>
      </c>
      <c r="U12" s="12">
        <f>'06-12'!E17</f>
        <v>842.45</v>
      </c>
      <c r="V12" s="12">
        <f>'06-12'!F17</f>
        <v>34804.18</v>
      </c>
      <c r="W12" s="12">
        <f>'06-12'!G17</f>
        <v>50884.99</v>
      </c>
      <c r="X12" s="12">
        <f>'06-12'!H17</f>
        <v>7076.82</v>
      </c>
      <c r="Y12" s="12">
        <f>'06-12'!I17</f>
        <v>1850.45</v>
      </c>
      <c r="Z12" s="12">
        <f>'06-12'!J17</f>
        <v>980.17</v>
      </c>
      <c r="AA12" s="12">
        <f>'06-12'!K17</f>
        <v>0.27</v>
      </c>
      <c r="AB12" s="20">
        <f>SUM(R12:AA12)</f>
        <v>102724.65999999999</v>
      </c>
      <c r="AE12" s="11" t="s">
        <v>79</v>
      </c>
      <c r="AF12" s="12">
        <f>'12-18'!B17</f>
        <v>399.24</v>
      </c>
      <c r="AG12" s="12">
        <f>'12-18'!C17</f>
        <v>73.11</v>
      </c>
      <c r="AH12" s="12">
        <f>'12-18'!D17</f>
        <v>5874.2</v>
      </c>
      <c r="AI12" s="12">
        <f>'12-18'!E17</f>
        <v>868.36</v>
      </c>
      <c r="AJ12" s="12">
        <f>'12-18'!F17</f>
        <v>34751.78</v>
      </c>
      <c r="AK12" s="12">
        <f>'12-18'!G17</f>
        <v>50762.21</v>
      </c>
      <c r="AL12" s="12">
        <f>'12-18'!H17</f>
        <v>7061.87</v>
      </c>
      <c r="AM12" s="12">
        <f>'12-18'!I17</f>
        <v>1840.82</v>
      </c>
      <c r="AN12" s="12">
        <f>'12-18'!J17</f>
        <v>982.54</v>
      </c>
      <c r="AO12" s="12">
        <f>'12-18'!K17</f>
        <v>0</v>
      </c>
      <c r="AP12" s="20">
        <f>SUM(AF12:AO12)</f>
        <v>102614.12999999999</v>
      </c>
      <c r="AS12" s="11" t="s">
        <v>79</v>
      </c>
      <c r="AT12" s="12">
        <f>'00-18'!B17</f>
        <v>329.08</v>
      </c>
      <c r="AU12" s="12">
        <f>'00-18'!C17</f>
        <v>66.349999999999994</v>
      </c>
      <c r="AV12" s="12">
        <f>'00-18'!D17</f>
        <v>5799.75</v>
      </c>
      <c r="AW12" s="12">
        <f>'00-18'!E17</f>
        <v>802.8</v>
      </c>
      <c r="AX12" s="12">
        <f>'00-18'!F17</f>
        <v>34746.76</v>
      </c>
      <c r="AY12" s="12">
        <f>'00-18'!G17</f>
        <v>50145.61</v>
      </c>
      <c r="AZ12" s="12">
        <f>'00-18'!H17</f>
        <v>7061.87</v>
      </c>
      <c r="BA12" s="12">
        <f>'00-18'!I17</f>
        <v>1683.67</v>
      </c>
      <c r="BB12" s="12">
        <f>'00-18'!J17</f>
        <v>971.53</v>
      </c>
      <c r="BC12" s="12">
        <f>'00-18'!K17</f>
        <v>0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99.178400261959339</v>
      </c>
      <c r="D13" s="19">
        <f t="shared" si="27"/>
        <v>100</v>
      </c>
      <c r="E13" s="19">
        <f t="shared" si="27"/>
        <v>99.671302710727588</v>
      </c>
      <c r="F13" s="19">
        <f t="shared" si="27"/>
        <v>99.844546161153815</v>
      </c>
      <c r="G13" s="19">
        <f t="shared" si="27"/>
        <v>99.789390944239642</v>
      </c>
      <c r="H13" s="19">
        <f t="shared" si="27"/>
        <v>99.248445117578711</v>
      </c>
      <c r="I13" s="19">
        <f t="shared" si="27"/>
        <v>99.929955803098295</v>
      </c>
      <c r="J13" s="19">
        <f t="shared" si="27"/>
        <v>92.584810417886104</v>
      </c>
      <c r="K13" s="19">
        <f t="shared" si="27"/>
        <v>99.884836069750619</v>
      </c>
      <c r="L13" s="19"/>
      <c r="M13" s="19">
        <f>M12/M5*100</f>
        <v>99.380842644156104</v>
      </c>
      <c r="Q13" s="11" t="s">
        <v>80</v>
      </c>
      <c r="R13" s="19">
        <f t="shared" ref="R13:Z13" si="28">R12/R5*100</f>
        <v>95.500587749793667</v>
      </c>
      <c r="S13" s="19">
        <f t="shared" si="28"/>
        <v>100</v>
      </c>
      <c r="T13" s="19">
        <f t="shared" si="28"/>
        <v>99.778771660872181</v>
      </c>
      <c r="U13" s="19">
        <f t="shared" si="28"/>
        <v>99.472205166957934</v>
      </c>
      <c r="V13" s="19">
        <f t="shared" si="28"/>
        <v>99.759287964742185</v>
      </c>
      <c r="W13" s="19">
        <f t="shared" si="28"/>
        <v>99.101899208372672</v>
      </c>
      <c r="X13" s="19">
        <f t="shared" si="28"/>
        <v>99.801998629221274</v>
      </c>
      <c r="Y13" s="19">
        <f t="shared" si="28"/>
        <v>91.793203002147933</v>
      </c>
      <c r="Z13" s="19">
        <f t="shared" si="28"/>
        <v>99.051093415255266</v>
      </c>
      <c r="AA13" s="19"/>
      <c r="AB13" s="19">
        <f>AB12/AB5*100</f>
        <v>99.252097103027253</v>
      </c>
      <c r="AE13" s="11" t="s">
        <v>80</v>
      </c>
      <c r="AF13" s="19">
        <f t="shared" ref="AF13:AN13" si="29">AF12/AF5*100</f>
        <v>99.667973138277958</v>
      </c>
      <c r="AG13" s="19">
        <f t="shared" si="29"/>
        <v>99.904345449576383</v>
      </c>
      <c r="AH13" s="19">
        <f t="shared" si="29"/>
        <v>99.617923832361328</v>
      </c>
      <c r="AI13" s="19">
        <f t="shared" si="29"/>
        <v>99.732396145585682</v>
      </c>
      <c r="AJ13" s="19">
        <f t="shared" si="29"/>
        <v>99.83751020588744</v>
      </c>
      <c r="AK13" s="19">
        <f t="shared" si="29"/>
        <v>98.852246083861075</v>
      </c>
      <c r="AL13" s="19">
        <f t="shared" si="29"/>
        <v>99.788746923053012</v>
      </c>
      <c r="AM13" s="19">
        <f t="shared" si="29"/>
        <v>90.56702172148286</v>
      </c>
      <c r="AN13" s="19">
        <f t="shared" si="29"/>
        <v>99.449381566428457</v>
      </c>
      <c r="AO13" s="19"/>
      <c r="AP13" s="19">
        <f>AP12/AP5*100</f>
        <v>99.145303522081861</v>
      </c>
      <c r="AS13" s="11" t="s">
        <v>80</v>
      </c>
      <c r="AT13" s="19">
        <f t="shared" ref="AT13:BB13" si="30">AT12/AT5*100</f>
        <v>97.960884708123714</v>
      </c>
      <c r="AU13" s="19">
        <f t="shared" si="30"/>
        <v>99.894610057211679</v>
      </c>
      <c r="AV13" s="19">
        <f t="shared" si="30"/>
        <v>99.083269410480383</v>
      </c>
      <c r="AW13" s="19">
        <f t="shared" si="30"/>
        <v>99.046303036284897</v>
      </c>
      <c r="AX13" s="19">
        <f t="shared" si="30"/>
        <v>99.38859587574666</v>
      </c>
      <c r="AY13" s="19">
        <f t="shared" si="30"/>
        <v>97.582087536557566</v>
      </c>
      <c r="AZ13" s="19">
        <f t="shared" si="30"/>
        <v>99.525757097436113</v>
      </c>
      <c r="BA13" s="19">
        <f t="shared" si="30"/>
        <v>84.231090566169897</v>
      </c>
      <c r="BB13" s="19">
        <f t="shared" si="30"/>
        <v>99.013462969191096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'06'!B17</f>
        <v>399.83</v>
      </c>
      <c r="D14" s="9">
        <f>'06'!C17</f>
        <v>71.78</v>
      </c>
      <c r="E14" s="9">
        <f>'06'!D17</f>
        <v>5844.64</v>
      </c>
      <c r="F14" s="9">
        <f>'06'!E17</f>
        <v>846.92</v>
      </c>
      <c r="G14" s="9">
        <f>'06'!F17</f>
        <v>34888.160000000003</v>
      </c>
      <c r="H14" s="9">
        <f>'06'!G17</f>
        <v>51346.13</v>
      </c>
      <c r="I14" s="9">
        <f>'06'!H17</f>
        <v>7090.86</v>
      </c>
      <c r="J14" s="9">
        <f>'06'!I17</f>
        <v>2015.89</v>
      </c>
      <c r="K14" s="9">
        <f>'06'!J17</f>
        <v>989.56</v>
      </c>
      <c r="L14" s="9">
        <f>'06'!K17</f>
        <v>4.96</v>
      </c>
      <c r="M14" s="9">
        <f>SUM(C14:L14)</f>
        <v>103498.73</v>
      </c>
      <c r="Q14" s="9" t="s">
        <v>83</v>
      </c>
      <c r="R14" s="9">
        <f>'12'!B17</f>
        <v>400.57</v>
      </c>
      <c r="S14" s="9">
        <f>'12'!C17</f>
        <v>73.180000000000007</v>
      </c>
      <c r="T14" s="9">
        <f>'12'!D17</f>
        <v>5896.73</v>
      </c>
      <c r="U14" s="9">
        <f>'12'!E17</f>
        <v>870.69</v>
      </c>
      <c r="V14" s="9">
        <f>'12'!F17</f>
        <v>34808.339999999997</v>
      </c>
      <c r="W14" s="9">
        <f>'12'!G17</f>
        <v>51351.6</v>
      </c>
      <c r="X14" s="9">
        <f>'12'!H17</f>
        <v>7076.82</v>
      </c>
      <c r="Y14" s="9">
        <f>'12'!I17</f>
        <v>2032.55</v>
      </c>
      <c r="Z14" s="9">
        <f>'12'!J17</f>
        <v>987.98</v>
      </c>
      <c r="AA14" s="9">
        <f>'12'!K17</f>
        <v>0.27</v>
      </c>
      <c r="AB14" s="10">
        <f>SUM(R14:AA14)</f>
        <v>103498.73</v>
      </c>
      <c r="AE14" s="9" t="s">
        <v>81</v>
      </c>
      <c r="AF14" s="9">
        <f>SUM('18'!B17)</f>
        <v>403.62</v>
      </c>
      <c r="AG14" s="9">
        <f>SUM('18'!C17)</f>
        <v>77.16</v>
      </c>
      <c r="AH14" s="9">
        <f>SUM('18'!D17)</f>
        <v>5965.92</v>
      </c>
      <c r="AI14" s="9">
        <f>SUM('18'!E17)</f>
        <v>920.58</v>
      </c>
      <c r="AJ14" s="9">
        <f>SUM('18'!F17)</f>
        <v>34756.199999999997</v>
      </c>
      <c r="AK14" s="9">
        <f>SUM('18'!G17)</f>
        <v>51350.23</v>
      </c>
      <c r="AL14" s="9">
        <f>SUM('18'!H17)</f>
        <v>7061.87</v>
      </c>
      <c r="AM14" s="9">
        <f>SUM('18'!I17)</f>
        <v>1975.26</v>
      </c>
      <c r="AN14" s="9">
        <f>SUM('18'!J17)</f>
        <v>987.89</v>
      </c>
      <c r="AO14" s="9">
        <f>SUM('18'!K17)</f>
        <v>0</v>
      </c>
      <c r="AP14" s="10">
        <f>SUM(AF14:AO14)</f>
        <v>103498.72999999998</v>
      </c>
      <c r="AS14" s="9" t="s">
        <v>81</v>
      </c>
      <c r="AT14" s="9">
        <f>AF14</f>
        <v>403.62</v>
      </c>
      <c r="AU14" s="9">
        <f t="shared" ref="AU14:BC14" si="31">AG14</f>
        <v>77.16</v>
      </c>
      <c r="AV14" s="9">
        <f t="shared" si="31"/>
        <v>5965.92</v>
      </c>
      <c r="AW14" s="9">
        <f t="shared" si="31"/>
        <v>920.58</v>
      </c>
      <c r="AX14" s="9">
        <f t="shared" si="31"/>
        <v>34756.199999999997</v>
      </c>
      <c r="AY14" s="9">
        <f t="shared" si="31"/>
        <v>51350.23</v>
      </c>
      <c r="AZ14" s="9">
        <f t="shared" si="31"/>
        <v>7061.87</v>
      </c>
      <c r="BA14" s="9">
        <f t="shared" si="31"/>
        <v>1975.26</v>
      </c>
      <c r="BB14" s="9">
        <f t="shared" si="31"/>
        <v>987.89</v>
      </c>
      <c r="BC14" s="9">
        <f t="shared" si="31"/>
        <v>0</v>
      </c>
      <c r="BD14" s="10">
        <f>SUM(AT14:BC14)</f>
        <v>103498.72999999998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4BB42-7D5A-4384-959A-3D4F7CA31484}">
  <dimension ref="A1:BD14"/>
  <sheetViews>
    <sheetView zoomScale="85" zoomScaleNormal="85" workbookViewId="0">
      <selection activeCell="C3" sqref="C3:M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27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00'!B19</f>
        <v>15828.79</v>
      </c>
      <c r="D5" s="9">
        <f>'tieri 00'!C19</f>
        <v>152807.03</v>
      </c>
      <c r="E5" s="9">
        <f>'tieri 00'!D19</f>
        <v>11857.57</v>
      </c>
      <c r="F5" s="9">
        <f>'tieri 00'!E19</f>
        <v>89562.45</v>
      </c>
      <c r="G5" s="9">
        <f>'tieri 00'!F19</f>
        <v>11774.37</v>
      </c>
      <c r="H5" s="9">
        <f>'tieri 00'!G19</f>
        <v>15505.56</v>
      </c>
      <c r="I5" s="9">
        <f>'tieri 00'!H19</f>
        <v>195.65</v>
      </c>
      <c r="J5" s="9">
        <f>'tieri 00'!I19</f>
        <v>2186.09</v>
      </c>
      <c r="K5" s="9">
        <f>'tieri 00'!J19</f>
        <v>1487.4</v>
      </c>
      <c r="L5" s="9">
        <f>'tieri 00'!K19</f>
        <v>115.63</v>
      </c>
      <c r="M5" s="9">
        <f>SUM(C5:L5)</f>
        <v>301320.5400000001</v>
      </c>
      <c r="Q5" s="9" t="s">
        <v>82</v>
      </c>
      <c r="R5" s="9">
        <f>C14</f>
        <v>16312.04</v>
      </c>
      <c r="S5" s="9">
        <f t="shared" ref="S5:AA5" si="0">D14</f>
        <v>152378.65</v>
      </c>
      <c r="T5" s="9">
        <f t="shared" si="0"/>
        <v>11805.14</v>
      </c>
      <c r="U5" s="9">
        <f t="shared" si="0"/>
        <v>89566.05</v>
      </c>
      <c r="V5" s="9">
        <f t="shared" si="0"/>
        <v>11765.01</v>
      </c>
      <c r="W5" s="9">
        <f t="shared" si="0"/>
        <v>15524.78</v>
      </c>
      <c r="X5" s="9">
        <f t="shared" si="0"/>
        <v>189.16</v>
      </c>
      <c r="Y5" s="9">
        <f t="shared" si="0"/>
        <v>2220.9899999999998</v>
      </c>
      <c r="Z5" s="9">
        <f t="shared" si="0"/>
        <v>1487.57</v>
      </c>
      <c r="AA5" s="9">
        <f t="shared" si="0"/>
        <v>71.150000000000006</v>
      </c>
      <c r="AB5" s="10">
        <f>SUM(R5:AA5)</f>
        <v>301320.54000000004</v>
      </c>
      <c r="AE5" s="9" t="s">
        <v>83</v>
      </c>
      <c r="AF5" s="9">
        <f>R14</f>
        <v>16650.64</v>
      </c>
      <c r="AG5" s="9">
        <f t="shared" ref="AG5:AO5" si="1">S14</f>
        <v>152102.32</v>
      </c>
      <c r="AH5" s="9">
        <f t="shared" si="1"/>
        <v>11774.3</v>
      </c>
      <c r="AI5" s="9">
        <f t="shared" si="1"/>
        <v>89460.08</v>
      </c>
      <c r="AJ5" s="9">
        <f t="shared" si="1"/>
        <v>11743.62</v>
      </c>
      <c r="AK5" s="9">
        <f t="shared" si="1"/>
        <v>15517.43</v>
      </c>
      <c r="AL5" s="9">
        <f t="shared" si="1"/>
        <v>189.66</v>
      </c>
      <c r="AM5" s="9">
        <f t="shared" si="1"/>
        <v>2236.64</v>
      </c>
      <c r="AN5" s="9">
        <f t="shared" si="1"/>
        <v>1486.69</v>
      </c>
      <c r="AO5" s="9">
        <f t="shared" si="1"/>
        <v>159.16</v>
      </c>
      <c r="AP5" s="10">
        <f>SUM(AF5:AO5)</f>
        <v>301320.53999999998</v>
      </c>
      <c r="AS5" s="9" t="s">
        <v>72</v>
      </c>
      <c r="AT5" s="9">
        <f>C5</f>
        <v>15828.79</v>
      </c>
      <c r="AU5" s="9">
        <f t="shared" ref="AU5:BC5" si="2">D5</f>
        <v>152807.03</v>
      </c>
      <c r="AV5" s="9">
        <f t="shared" si="2"/>
        <v>11857.57</v>
      </c>
      <c r="AW5" s="9">
        <f t="shared" si="2"/>
        <v>89562.45</v>
      </c>
      <c r="AX5" s="9">
        <f t="shared" si="2"/>
        <v>11774.37</v>
      </c>
      <c r="AY5" s="9">
        <f t="shared" si="2"/>
        <v>15505.56</v>
      </c>
      <c r="AZ5" s="9">
        <f t="shared" si="2"/>
        <v>195.65</v>
      </c>
      <c r="BA5" s="9">
        <f t="shared" si="2"/>
        <v>2186.09</v>
      </c>
      <c r="BB5" s="9">
        <f t="shared" si="2"/>
        <v>1487.4</v>
      </c>
      <c r="BC5" s="9">
        <f t="shared" si="2"/>
        <v>115.63</v>
      </c>
      <c r="BD5" s="10">
        <f>SUM(AT5:BC5)</f>
        <v>301320.5400000001</v>
      </c>
    </row>
    <row r="6" spans="1:56" ht="28.8" x14ac:dyDescent="0.3">
      <c r="B6" s="11" t="s">
        <v>73</v>
      </c>
      <c r="C6" s="12">
        <f t="shared" ref="C6:K6" si="3">C5-C12</f>
        <v>83.25</v>
      </c>
      <c r="D6" s="12">
        <f t="shared" si="3"/>
        <v>645.27999999999884</v>
      </c>
      <c r="E6" s="12">
        <f t="shared" si="3"/>
        <v>82.229999999999563</v>
      </c>
      <c r="F6" s="12">
        <f t="shared" si="3"/>
        <v>802.44000000000233</v>
      </c>
      <c r="G6" s="12">
        <f t="shared" si="3"/>
        <v>68.410000000001673</v>
      </c>
      <c r="H6" s="12">
        <f t="shared" si="3"/>
        <v>14.459999999999127</v>
      </c>
      <c r="I6" s="12">
        <f t="shared" si="3"/>
        <v>6.7700000000000102</v>
      </c>
      <c r="J6" s="12">
        <f t="shared" si="3"/>
        <v>9.8400000000001455</v>
      </c>
      <c r="K6" s="12">
        <f t="shared" si="3"/>
        <v>0.51999999999998181</v>
      </c>
      <c r="L6" s="12"/>
      <c r="M6" s="12">
        <f>M5-M12</f>
        <v>1788.6200000000536</v>
      </c>
      <c r="Q6" s="11" t="s">
        <v>73</v>
      </c>
      <c r="R6" s="12">
        <f t="shared" ref="R6:Z6" si="4">R5-R12</f>
        <v>95.350000000000364</v>
      </c>
      <c r="S6" s="12">
        <f t="shared" si="4"/>
        <v>624.36999999999534</v>
      </c>
      <c r="T6" s="12">
        <f t="shared" si="4"/>
        <v>38.369999999998981</v>
      </c>
      <c r="U6" s="12">
        <f t="shared" si="4"/>
        <v>967.02999999999884</v>
      </c>
      <c r="V6" s="12">
        <f t="shared" si="4"/>
        <v>61.680000000000291</v>
      </c>
      <c r="W6" s="12">
        <f t="shared" si="4"/>
        <v>31.25</v>
      </c>
      <c r="X6" s="12">
        <f t="shared" si="4"/>
        <v>1.2999999999999829</v>
      </c>
      <c r="Y6" s="12">
        <f t="shared" si="4"/>
        <v>3.8499999999999091</v>
      </c>
      <c r="Z6" s="12">
        <f t="shared" si="4"/>
        <v>8.8799999999998818</v>
      </c>
      <c r="AA6" s="12"/>
      <c r="AB6" s="12">
        <f>AB5-AB12</f>
        <v>1864.5199999999604</v>
      </c>
      <c r="AE6" s="11" t="s">
        <v>73</v>
      </c>
      <c r="AF6" s="12">
        <f t="shared" ref="AF6:AN6" si="5">AF5-AF12</f>
        <v>73.009999999998399</v>
      </c>
      <c r="AG6" s="12">
        <f t="shared" si="5"/>
        <v>280.51000000000931</v>
      </c>
      <c r="AH6" s="12">
        <f t="shared" si="5"/>
        <v>29.369999999998981</v>
      </c>
      <c r="AI6" s="12">
        <f t="shared" si="5"/>
        <v>1065.5500000000029</v>
      </c>
      <c r="AJ6" s="12">
        <f t="shared" si="5"/>
        <v>178.40000000000146</v>
      </c>
      <c r="AK6" s="12">
        <f t="shared" si="5"/>
        <v>11.729999999999563</v>
      </c>
      <c r="AL6" s="12">
        <f t="shared" si="5"/>
        <v>1.1099999999999852</v>
      </c>
      <c r="AM6" s="12">
        <f t="shared" si="5"/>
        <v>12.069999999999709</v>
      </c>
      <c r="AN6" s="12">
        <f t="shared" si="5"/>
        <v>2.0900000000001455</v>
      </c>
      <c r="AO6" s="12"/>
      <c r="AP6" s="12">
        <f>AP5-AP12</f>
        <v>1750.179999999993</v>
      </c>
      <c r="AS6" s="11" t="s">
        <v>73</v>
      </c>
      <c r="AT6" s="12">
        <f t="shared" ref="AT6:BB6" si="6">AT5-AT12</f>
        <v>161.28000000000065</v>
      </c>
      <c r="AU6" s="12">
        <f t="shared" si="6"/>
        <v>1496.9100000000035</v>
      </c>
      <c r="AV6" s="12">
        <f t="shared" si="6"/>
        <v>140.02999999999884</v>
      </c>
      <c r="AW6" s="12">
        <f t="shared" si="6"/>
        <v>1842.9799999999959</v>
      </c>
      <c r="AX6" s="12">
        <f t="shared" si="6"/>
        <v>250.68000000000029</v>
      </c>
      <c r="AY6" s="12">
        <f t="shared" si="6"/>
        <v>44.409999999999854</v>
      </c>
      <c r="AZ6" s="12">
        <f t="shared" si="6"/>
        <v>9.0699999999999932</v>
      </c>
      <c r="BA6" s="12">
        <f t="shared" si="6"/>
        <v>21.090000000000146</v>
      </c>
      <c r="BB6" s="12">
        <f t="shared" si="6"/>
        <v>11.269999999999982</v>
      </c>
      <c r="BC6" s="12"/>
      <c r="BD6" s="12">
        <f>BD5-BD12</f>
        <v>301320.5400000001</v>
      </c>
    </row>
    <row r="7" spans="1:56" ht="28.8" x14ac:dyDescent="0.3">
      <c r="B7" s="11" t="s">
        <v>74</v>
      </c>
      <c r="C7" s="12">
        <f t="shared" ref="C7:K7" si="7">C14-C12</f>
        <v>566.5</v>
      </c>
      <c r="D7" s="12">
        <f t="shared" si="7"/>
        <v>216.89999999999418</v>
      </c>
      <c r="E7" s="12">
        <f t="shared" si="7"/>
        <v>29.799999999999272</v>
      </c>
      <c r="F7" s="12">
        <f t="shared" si="7"/>
        <v>806.04000000000815</v>
      </c>
      <c r="G7" s="12">
        <f t="shared" si="7"/>
        <v>59.050000000001091</v>
      </c>
      <c r="H7" s="12">
        <f t="shared" si="7"/>
        <v>33.680000000000291</v>
      </c>
      <c r="I7" s="12">
        <f t="shared" si="7"/>
        <v>0.28000000000000114</v>
      </c>
      <c r="J7" s="12">
        <f t="shared" si="7"/>
        <v>44.739999999999782</v>
      </c>
      <c r="K7" s="12">
        <f t="shared" si="7"/>
        <v>0.6899999999998272</v>
      </c>
      <c r="L7" s="12"/>
      <c r="M7" s="12">
        <f>M14-M12</f>
        <v>1788.6199999999953</v>
      </c>
      <c r="Q7" s="11" t="s">
        <v>74</v>
      </c>
      <c r="R7" s="12">
        <f t="shared" ref="R7:Z7" si="8">R14-R12</f>
        <v>433.94999999999891</v>
      </c>
      <c r="S7" s="12">
        <f t="shared" si="8"/>
        <v>348.04000000000815</v>
      </c>
      <c r="T7" s="12">
        <f t="shared" si="8"/>
        <v>7.5299999999988358</v>
      </c>
      <c r="U7" s="12">
        <f t="shared" si="8"/>
        <v>861.05999999999767</v>
      </c>
      <c r="V7" s="12">
        <f t="shared" si="8"/>
        <v>40.290000000000873</v>
      </c>
      <c r="W7" s="12">
        <f t="shared" si="8"/>
        <v>23.899999999999636</v>
      </c>
      <c r="X7" s="12">
        <f t="shared" si="8"/>
        <v>1.7999999999999829</v>
      </c>
      <c r="Y7" s="12">
        <f t="shared" si="8"/>
        <v>19.5</v>
      </c>
      <c r="Z7" s="12">
        <f t="shared" si="8"/>
        <v>8</v>
      </c>
      <c r="AA7" s="12"/>
      <c r="AB7" s="12">
        <f>AB14-AB12</f>
        <v>1864.5199999999022</v>
      </c>
      <c r="AE7" s="11" t="s">
        <v>74</v>
      </c>
      <c r="AF7" s="12">
        <f t="shared" ref="AF7:AN7" si="9">AF14-AF12</f>
        <v>173.93999999999869</v>
      </c>
      <c r="AG7" s="12">
        <f t="shared" si="9"/>
        <v>196.11999999999534</v>
      </c>
      <c r="AH7" s="12">
        <f t="shared" si="9"/>
        <v>5.4499999999989086</v>
      </c>
      <c r="AI7" s="12">
        <f t="shared" si="9"/>
        <v>947.94000000000233</v>
      </c>
      <c r="AJ7" s="12">
        <f t="shared" si="9"/>
        <v>42.440000000000509</v>
      </c>
      <c r="AK7" s="12">
        <f t="shared" si="9"/>
        <v>68.359999999998763</v>
      </c>
      <c r="AL7" s="12">
        <f t="shared" si="9"/>
        <v>3.7599999999999909</v>
      </c>
      <c r="AM7" s="12">
        <f t="shared" si="9"/>
        <v>6.2899999999999636</v>
      </c>
      <c r="AN7" s="12">
        <f t="shared" si="9"/>
        <v>1.5600000000001728</v>
      </c>
      <c r="AO7" s="12"/>
      <c r="AP7" s="12">
        <f>AP14-AP12</f>
        <v>1750.1799999999348</v>
      </c>
      <c r="AS7" s="11" t="s">
        <v>74</v>
      </c>
      <c r="AT7" s="12">
        <f t="shared" ref="AT7:BB7" si="10">AT14-AT12</f>
        <v>1084.0599999999995</v>
      </c>
      <c r="AU7" s="12">
        <f t="shared" si="10"/>
        <v>707.80999999999767</v>
      </c>
      <c r="AV7" s="12">
        <f t="shared" si="10"/>
        <v>32.839999999998327</v>
      </c>
      <c r="AW7" s="12">
        <f t="shared" si="10"/>
        <v>1623</v>
      </c>
      <c r="AX7" s="12">
        <f t="shared" si="10"/>
        <v>83.969999999999345</v>
      </c>
      <c r="AY7" s="12">
        <f t="shared" si="10"/>
        <v>112.90999999999985</v>
      </c>
      <c r="AZ7" s="12">
        <f t="shared" si="10"/>
        <v>5.7299999999999898</v>
      </c>
      <c r="BA7" s="12">
        <f t="shared" si="10"/>
        <v>65.860000000000127</v>
      </c>
      <c r="BB7" s="12">
        <f t="shared" si="10"/>
        <v>10.029999999999973</v>
      </c>
      <c r="BC7" s="12"/>
      <c r="BD7" s="12">
        <f>BD14-BD12</f>
        <v>301320.53999999992</v>
      </c>
    </row>
    <row r="8" spans="1:56" ht="28.8" x14ac:dyDescent="0.3">
      <c r="B8" s="11" t="s">
        <v>75</v>
      </c>
      <c r="C8" s="13">
        <f t="shared" ref="C8:K8" si="11">C7-C6</f>
        <v>483.25</v>
      </c>
      <c r="D8" s="13">
        <f t="shared" si="11"/>
        <v>-428.38000000000466</v>
      </c>
      <c r="E8" s="13">
        <f t="shared" si="11"/>
        <v>-52.430000000000291</v>
      </c>
      <c r="F8" s="13">
        <f t="shared" si="11"/>
        <v>3.6000000000058208</v>
      </c>
      <c r="G8" s="13">
        <f t="shared" si="11"/>
        <v>-9.3600000000005821</v>
      </c>
      <c r="H8" s="13">
        <f t="shared" si="11"/>
        <v>19.220000000001164</v>
      </c>
      <c r="I8" s="13">
        <f t="shared" si="11"/>
        <v>-6.4900000000000091</v>
      </c>
      <c r="J8" s="13">
        <f t="shared" si="11"/>
        <v>34.899999999999636</v>
      </c>
      <c r="K8" s="13">
        <f t="shared" si="11"/>
        <v>0.16999999999984539</v>
      </c>
      <c r="L8" s="13"/>
      <c r="M8" s="14"/>
      <c r="Q8" s="11" t="s">
        <v>75</v>
      </c>
      <c r="R8" s="13">
        <f t="shared" ref="R8:Z8" si="12">R7-R6</f>
        <v>338.59999999999854</v>
      </c>
      <c r="S8" s="13">
        <f t="shared" si="12"/>
        <v>-276.32999999998719</v>
      </c>
      <c r="T8" s="13">
        <f t="shared" si="12"/>
        <v>-30.840000000000146</v>
      </c>
      <c r="U8" s="13">
        <f t="shared" si="12"/>
        <v>-105.97000000000116</v>
      </c>
      <c r="V8" s="13">
        <f t="shared" si="12"/>
        <v>-21.389999999999418</v>
      </c>
      <c r="W8" s="13">
        <f t="shared" si="12"/>
        <v>-7.3500000000003638</v>
      </c>
      <c r="X8" s="13">
        <f t="shared" si="12"/>
        <v>0.5</v>
      </c>
      <c r="Y8" s="13">
        <f t="shared" si="12"/>
        <v>15.650000000000091</v>
      </c>
      <c r="Z8" s="13">
        <f t="shared" si="12"/>
        <v>-0.87999999999988177</v>
      </c>
      <c r="AA8" s="13"/>
      <c r="AB8" s="14"/>
      <c r="AE8" s="11" t="s">
        <v>75</v>
      </c>
      <c r="AF8" s="13">
        <f t="shared" ref="AF8:AN8" si="13">AF7-AF6</f>
        <v>100.93000000000029</v>
      </c>
      <c r="AG8" s="13">
        <f t="shared" si="13"/>
        <v>-84.39000000001397</v>
      </c>
      <c r="AH8" s="13">
        <f t="shared" si="13"/>
        <v>-23.920000000000073</v>
      </c>
      <c r="AI8" s="13">
        <f t="shared" si="13"/>
        <v>-117.61000000000058</v>
      </c>
      <c r="AJ8" s="13">
        <f t="shared" si="13"/>
        <v>-135.96000000000095</v>
      </c>
      <c r="AK8" s="13">
        <f t="shared" si="13"/>
        <v>56.6299999999992</v>
      </c>
      <c r="AL8" s="13">
        <f t="shared" si="13"/>
        <v>2.6500000000000057</v>
      </c>
      <c r="AM8" s="13">
        <f t="shared" si="13"/>
        <v>-5.7799999999997453</v>
      </c>
      <c r="AN8" s="13">
        <f t="shared" si="13"/>
        <v>-0.52999999999997272</v>
      </c>
      <c r="AO8" s="13"/>
      <c r="AP8" s="14"/>
      <c r="AS8" s="11" t="s">
        <v>75</v>
      </c>
      <c r="AT8" s="13">
        <f t="shared" ref="AT8:BB8" si="14">AT7-AT6</f>
        <v>922.77999999999884</v>
      </c>
      <c r="AU8" s="13">
        <f t="shared" si="14"/>
        <v>-789.10000000000582</v>
      </c>
      <c r="AV8" s="13">
        <f t="shared" si="14"/>
        <v>-107.19000000000051</v>
      </c>
      <c r="AW8" s="13">
        <f t="shared" si="14"/>
        <v>-219.97999999999593</v>
      </c>
      <c r="AX8" s="13">
        <f t="shared" si="14"/>
        <v>-166.71000000000095</v>
      </c>
      <c r="AY8" s="13">
        <f t="shared" si="14"/>
        <v>68.5</v>
      </c>
      <c r="AZ8" s="13">
        <f t="shared" si="14"/>
        <v>-3.3400000000000034</v>
      </c>
      <c r="BA8" s="13">
        <f t="shared" si="14"/>
        <v>44.769999999999982</v>
      </c>
      <c r="BB8" s="13">
        <f t="shared" si="14"/>
        <v>-1.2400000000000091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3.0529813081100956</v>
      </c>
      <c r="D9" s="16">
        <f t="shared" si="15"/>
        <v>-0.28034050527649457</v>
      </c>
      <c r="E9" s="16">
        <f t="shared" si="15"/>
        <v>-0.44216479430440037</v>
      </c>
      <c r="F9" s="16">
        <f t="shared" si="15"/>
        <v>4.0195416717673767E-3</v>
      </c>
      <c r="G9" s="16">
        <f t="shared" si="15"/>
        <v>-7.9494699079446132E-2</v>
      </c>
      <c r="H9" s="16">
        <f t="shared" si="15"/>
        <v>0.12395553594969266</v>
      </c>
      <c r="I9" s="16">
        <f t="shared" si="15"/>
        <v>-3.3171479683107639</v>
      </c>
      <c r="J9" s="16">
        <f t="shared" si="15"/>
        <v>1.5964576023859784</v>
      </c>
      <c r="K9" s="16">
        <f t="shared" si="15"/>
        <v>1.1429339787538347E-2</v>
      </c>
      <c r="L9" s="16"/>
      <c r="M9" s="17"/>
      <c r="Q9" s="15" t="s">
        <v>76</v>
      </c>
      <c r="R9" s="16">
        <f t="shared" ref="R9:Z9" si="16">R8/R5*100</f>
        <v>2.0757673473090952</v>
      </c>
      <c r="S9" s="16">
        <f t="shared" si="16"/>
        <v>-0.18134430249906219</v>
      </c>
      <c r="T9" s="16">
        <f t="shared" si="16"/>
        <v>-0.26124213689969072</v>
      </c>
      <c r="U9" s="16">
        <f t="shared" si="16"/>
        <v>-0.11831491954820063</v>
      </c>
      <c r="V9" s="16">
        <f t="shared" si="16"/>
        <v>-0.18181030020373479</v>
      </c>
      <c r="W9" s="16">
        <f t="shared" si="16"/>
        <v>-4.734366606161481E-2</v>
      </c>
      <c r="X9" s="16">
        <f t="shared" si="16"/>
        <v>0.26432649608796788</v>
      </c>
      <c r="Y9" s="16">
        <f t="shared" si="16"/>
        <v>0.70464072328106353</v>
      </c>
      <c r="Z9" s="16">
        <f t="shared" si="16"/>
        <v>-5.9156880012361225E-2</v>
      </c>
      <c r="AA9" s="16"/>
      <c r="AB9" s="17"/>
      <c r="AE9" s="15" t="s">
        <v>76</v>
      </c>
      <c r="AF9" s="16">
        <f t="shared" ref="AF9:AN9" si="17">AF8/AF5*100</f>
        <v>0.60616288623140191</v>
      </c>
      <c r="AG9" s="16">
        <f t="shared" si="17"/>
        <v>-5.5482388434321031E-2</v>
      </c>
      <c r="AH9" s="16">
        <f t="shared" si="17"/>
        <v>-0.20315432764580546</v>
      </c>
      <c r="AI9" s="16">
        <f t="shared" si="17"/>
        <v>-0.13146645967676374</v>
      </c>
      <c r="AJ9" s="16">
        <f t="shared" si="17"/>
        <v>-1.157735008455663</v>
      </c>
      <c r="AK9" s="16">
        <f t="shared" si="17"/>
        <v>0.36494445278631321</v>
      </c>
      <c r="AL9" s="16">
        <f t="shared" si="17"/>
        <v>1.3972371612358989</v>
      </c>
      <c r="AM9" s="16">
        <f t="shared" si="17"/>
        <v>-0.25842334930966743</v>
      </c>
      <c r="AN9" s="16">
        <f t="shared" si="17"/>
        <v>-3.5649664691359509E-2</v>
      </c>
      <c r="AO9" s="16"/>
      <c r="AP9" s="17"/>
      <c r="AS9" s="15" t="s">
        <v>76</v>
      </c>
      <c r="AT9" s="16">
        <f t="shared" ref="AT9:BB9" si="18">AT8/AT5*100</f>
        <v>5.8297570439686091</v>
      </c>
      <c r="AU9" s="16">
        <f t="shared" si="18"/>
        <v>-0.51640294297978684</v>
      </c>
      <c r="AV9" s="16">
        <f t="shared" si="18"/>
        <v>-0.90397948314874377</v>
      </c>
      <c r="AW9" s="16">
        <f t="shared" si="18"/>
        <v>-0.24561632693165039</v>
      </c>
      <c r="AX9" s="16">
        <f t="shared" si="18"/>
        <v>-1.4158719320014654</v>
      </c>
      <c r="AY9" s="16">
        <f t="shared" si="18"/>
        <v>0.44177701418071968</v>
      </c>
      <c r="AZ9" s="16">
        <f t="shared" si="18"/>
        <v>-1.7071300792231043</v>
      </c>
      <c r="BA9" s="16">
        <f t="shared" si="18"/>
        <v>2.0479486205965891</v>
      </c>
      <c r="BB9" s="16">
        <f t="shared" si="18"/>
        <v>-8.3366949038591431E-2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649.75</v>
      </c>
      <c r="D10" s="18">
        <f t="shared" si="19"/>
        <v>862.17999999999302</v>
      </c>
      <c r="E10" s="18">
        <f t="shared" si="19"/>
        <v>112.02999999999884</v>
      </c>
      <c r="F10" s="18">
        <f t="shared" si="19"/>
        <v>1608.4800000000105</v>
      </c>
      <c r="G10" s="18">
        <f t="shared" si="19"/>
        <v>127.46000000000276</v>
      </c>
      <c r="H10" s="18">
        <f t="shared" si="19"/>
        <v>48.139999999999418</v>
      </c>
      <c r="I10" s="18">
        <f t="shared" si="19"/>
        <v>7.0500000000000114</v>
      </c>
      <c r="J10" s="18">
        <f t="shared" si="19"/>
        <v>54.579999999999927</v>
      </c>
      <c r="K10" s="18">
        <f t="shared" si="19"/>
        <v>1.209999999999809</v>
      </c>
      <c r="L10" s="18"/>
      <c r="M10" s="18">
        <f>M6+M7</f>
        <v>3577.2400000000489</v>
      </c>
      <c r="Q10" s="11" t="s">
        <v>77</v>
      </c>
      <c r="R10" s="18">
        <f t="shared" ref="R10:Z10" si="20">R6+R7</f>
        <v>529.29999999999927</v>
      </c>
      <c r="S10" s="18">
        <f t="shared" si="20"/>
        <v>972.41000000000349</v>
      </c>
      <c r="T10" s="18">
        <f t="shared" si="20"/>
        <v>45.899999999997817</v>
      </c>
      <c r="U10" s="18">
        <f t="shared" si="20"/>
        <v>1828.0899999999965</v>
      </c>
      <c r="V10" s="18">
        <f t="shared" si="20"/>
        <v>101.97000000000116</v>
      </c>
      <c r="W10" s="18">
        <f t="shared" si="20"/>
        <v>55.149999999999636</v>
      </c>
      <c r="X10" s="18">
        <f t="shared" si="20"/>
        <v>3.0999999999999659</v>
      </c>
      <c r="Y10" s="18">
        <f t="shared" si="20"/>
        <v>23.349999999999909</v>
      </c>
      <c r="Z10" s="18">
        <f t="shared" si="20"/>
        <v>16.879999999999882</v>
      </c>
      <c r="AA10" s="18"/>
      <c r="AB10" s="18">
        <f>AB6+AB7</f>
        <v>3729.0399999998626</v>
      </c>
      <c r="AE10" s="11" t="s">
        <v>77</v>
      </c>
      <c r="AF10" s="18">
        <f t="shared" ref="AF10:AN10" si="21">AF6+AF7</f>
        <v>246.94999999999709</v>
      </c>
      <c r="AG10" s="18">
        <f t="shared" si="21"/>
        <v>476.63000000000466</v>
      </c>
      <c r="AH10" s="18">
        <f t="shared" si="21"/>
        <v>34.81999999999789</v>
      </c>
      <c r="AI10" s="18">
        <f t="shared" si="21"/>
        <v>2013.4900000000052</v>
      </c>
      <c r="AJ10" s="18">
        <f t="shared" si="21"/>
        <v>220.84000000000196</v>
      </c>
      <c r="AK10" s="18">
        <f t="shared" si="21"/>
        <v>80.089999999998327</v>
      </c>
      <c r="AL10" s="18">
        <f t="shared" si="21"/>
        <v>4.8699999999999761</v>
      </c>
      <c r="AM10" s="18">
        <f t="shared" si="21"/>
        <v>18.359999999999673</v>
      </c>
      <c r="AN10" s="18">
        <f t="shared" si="21"/>
        <v>3.6500000000003183</v>
      </c>
      <c r="AO10" s="18"/>
      <c r="AP10" s="18">
        <f>AP6+AP7</f>
        <v>3500.3599999999278</v>
      </c>
      <c r="AS10" s="11" t="s">
        <v>77</v>
      </c>
      <c r="AT10" s="18">
        <f t="shared" ref="AT10:BB10" si="22">AT6+AT7</f>
        <v>1245.3400000000001</v>
      </c>
      <c r="AU10" s="18">
        <f t="shared" si="22"/>
        <v>2204.7200000000012</v>
      </c>
      <c r="AV10" s="18">
        <f t="shared" si="22"/>
        <v>172.86999999999716</v>
      </c>
      <c r="AW10" s="18">
        <f t="shared" si="22"/>
        <v>3465.9799999999959</v>
      </c>
      <c r="AX10" s="18">
        <f t="shared" si="22"/>
        <v>334.64999999999964</v>
      </c>
      <c r="AY10" s="18">
        <f t="shared" si="22"/>
        <v>157.31999999999971</v>
      </c>
      <c r="AZ10" s="18">
        <f t="shared" si="22"/>
        <v>14.799999999999983</v>
      </c>
      <c r="BA10" s="18">
        <f t="shared" si="22"/>
        <v>86.950000000000273</v>
      </c>
      <c r="BB10" s="18">
        <f t="shared" si="22"/>
        <v>21.299999999999955</v>
      </c>
      <c r="BC10" s="18"/>
      <c r="BD10" s="18">
        <f>BD6+BD7</f>
        <v>602641.08000000007</v>
      </c>
    </row>
    <row r="11" spans="1:56" ht="28.8" x14ac:dyDescent="0.3">
      <c r="B11" s="11" t="s">
        <v>78</v>
      </c>
      <c r="C11" s="19">
        <f t="shared" ref="C11:K11" si="23">C10/C5*100</f>
        <v>4.1048620899007435</v>
      </c>
      <c r="D11" s="19">
        <f t="shared" si="23"/>
        <v>0.56422796778393836</v>
      </c>
      <c r="E11" s="19">
        <f t="shared" si="23"/>
        <v>0.94479728983256128</v>
      </c>
      <c r="F11" s="19">
        <f t="shared" si="23"/>
        <v>1.7959312189427719</v>
      </c>
      <c r="G11" s="19">
        <f t="shared" si="23"/>
        <v>1.082520763318995</v>
      </c>
      <c r="H11" s="19">
        <f t="shared" si="23"/>
        <v>0.31046927682714731</v>
      </c>
      <c r="I11" s="19">
        <f t="shared" si="23"/>
        <v>3.6033733708152367</v>
      </c>
      <c r="J11" s="19">
        <f t="shared" si="23"/>
        <v>2.4966950125566614</v>
      </c>
      <c r="K11" s="19">
        <f t="shared" si="23"/>
        <v>8.1350006723128199E-2</v>
      </c>
      <c r="L11" s="19"/>
      <c r="M11" s="19">
        <f>M10/M5*100</f>
        <v>1.1871875710829563</v>
      </c>
      <c r="Q11" s="11" t="s">
        <v>78</v>
      </c>
      <c r="R11" s="19">
        <f t="shared" ref="R11:Z11" si="24">R10/R5*100</f>
        <v>3.2448424599253021</v>
      </c>
      <c r="S11" s="19">
        <f t="shared" si="24"/>
        <v>0.63815370460363285</v>
      </c>
      <c r="T11" s="19">
        <f t="shared" si="24"/>
        <v>0.38881368624173723</v>
      </c>
      <c r="U11" s="19">
        <f t="shared" si="24"/>
        <v>2.0410523853625304</v>
      </c>
      <c r="V11" s="19">
        <f t="shared" si="24"/>
        <v>0.86672259522092343</v>
      </c>
      <c r="W11" s="19">
        <f t="shared" si="24"/>
        <v>0.3552385283398517</v>
      </c>
      <c r="X11" s="19">
        <f t="shared" si="24"/>
        <v>1.6388242757453826</v>
      </c>
      <c r="Y11" s="19">
        <f t="shared" si="24"/>
        <v>1.0513329641286053</v>
      </c>
      <c r="Z11" s="19">
        <f t="shared" si="24"/>
        <v>1.1347365166008916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1.4831261741290249</v>
      </c>
      <c r="AG11" s="19">
        <f t="shared" si="25"/>
        <v>0.31336142670276473</v>
      </c>
      <c r="AH11" s="19">
        <f t="shared" si="25"/>
        <v>0.29572883313655923</v>
      </c>
      <c r="AI11" s="19">
        <f t="shared" si="25"/>
        <v>2.250713390821923</v>
      </c>
      <c r="AJ11" s="19">
        <f t="shared" si="25"/>
        <v>1.8805104388595846</v>
      </c>
      <c r="AK11" s="19">
        <f t="shared" si="25"/>
        <v>0.51612928171738703</v>
      </c>
      <c r="AL11" s="19">
        <f t="shared" si="25"/>
        <v>2.5677528208372751</v>
      </c>
      <c r="AM11" s="19">
        <f t="shared" si="25"/>
        <v>0.8208741683954357</v>
      </c>
      <c r="AN11" s="19">
        <f t="shared" si="25"/>
        <v>0.24551184174241555</v>
      </c>
      <c r="AO11" s="19"/>
      <c r="AP11" s="19">
        <f>AP10/AP5*100</f>
        <v>1.1616732135153907</v>
      </c>
      <c r="AS11" s="11" t="s">
        <v>78</v>
      </c>
      <c r="AT11" s="19">
        <f t="shared" ref="AT11:BA11" si="26">AT10/AT5*100</f>
        <v>7.867562839610609</v>
      </c>
      <c r="AU11" s="19">
        <f t="shared" si="26"/>
        <v>1.4428132004136205</v>
      </c>
      <c r="AV11" s="19">
        <f t="shared" si="26"/>
        <v>1.457887239965669</v>
      </c>
      <c r="AW11" s="19">
        <f t="shared" si="26"/>
        <v>3.8699030676360415</v>
      </c>
      <c r="AX11" s="19">
        <f t="shared" si="26"/>
        <v>2.8421902827921968</v>
      </c>
      <c r="AY11" s="19">
        <f t="shared" si="26"/>
        <v>1.0146037937359225</v>
      </c>
      <c r="AZ11" s="19">
        <f t="shared" si="26"/>
        <v>7.5645284947610438</v>
      </c>
      <c r="BA11" s="19">
        <f t="shared" si="26"/>
        <v>3.977420874712398</v>
      </c>
      <c r="BB11" s="19">
        <f ca="1">BB11/BB5*100</f>
        <v>0</v>
      </c>
      <c r="BC11" s="19"/>
      <c r="BD11" s="19">
        <f>BD10/BD5*100</f>
        <v>199.99999999999994</v>
      </c>
    </row>
    <row r="12" spans="1:56" x14ac:dyDescent="0.3">
      <c r="B12" s="11" t="s">
        <v>79</v>
      </c>
      <c r="C12" s="12">
        <f>'00-06'!B19</f>
        <v>15745.54</v>
      </c>
      <c r="D12" s="12">
        <f>'00-06'!C19</f>
        <v>152161.75</v>
      </c>
      <c r="E12" s="12">
        <f>'00-06'!D19</f>
        <v>11775.34</v>
      </c>
      <c r="F12" s="12">
        <f>'00-06'!E19</f>
        <v>88760.01</v>
      </c>
      <c r="G12" s="12">
        <f>'00-06'!F19</f>
        <v>11705.96</v>
      </c>
      <c r="H12" s="12">
        <f>'00-06'!G19</f>
        <v>15491.1</v>
      </c>
      <c r="I12" s="12">
        <f>'00-06'!H19</f>
        <v>188.88</v>
      </c>
      <c r="J12" s="12">
        <f>'00-06'!I19</f>
        <v>2176.25</v>
      </c>
      <c r="K12" s="12">
        <f>'00-06'!J19</f>
        <v>1486.88</v>
      </c>
      <c r="L12" s="12">
        <f>'00-06'!K19</f>
        <v>40.21</v>
      </c>
      <c r="M12" s="20">
        <f>SUM(C12:L12)</f>
        <v>299531.92000000004</v>
      </c>
      <c r="Q12" s="11" t="s">
        <v>79</v>
      </c>
      <c r="R12" s="12">
        <f>'06-12'!B19</f>
        <v>16216.69</v>
      </c>
      <c r="S12" s="12">
        <f>'06-12'!C19</f>
        <v>151754.28</v>
      </c>
      <c r="T12" s="12">
        <f>'06-12'!D19</f>
        <v>11766.77</v>
      </c>
      <c r="U12" s="12">
        <f>'06-12'!E19</f>
        <v>88599.02</v>
      </c>
      <c r="V12" s="12">
        <f>'06-12'!F19</f>
        <v>11703.33</v>
      </c>
      <c r="W12" s="12">
        <f>'06-12'!G19</f>
        <v>15493.53</v>
      </c>
      <c r="X12" s="12">
        <f>'06-12'!H19</f>
        <v>187.86</v>
      </c>
      <c r="Y12" s="12">
        <f>'06-12'!I19</f>
        <v>2217.14</v>
      </c>
      <c r="Z12" s="12">
        <f>'06-12'!J19</f>
        <v>1478.69</v>
      </c>
      <c r="AA12" s="12">
        <f>'06-12'!K19</f>
        <v>38.71</v>
      </c>
      <c r="AB12" s="20">
        <f>SUM(R12:AA12)</f>
        <v>299456.02000000008</v>
      </c>
      <c r="AE12" s="11" t="s">
        <v>79</v>
      </c>
      <c r="AF12" s="12">
        <f>'12-18'!B19</f>
        <v>16577.63</v>
      </c>
      <c r="AG12" s="12">
        <f>'12-18'!C19</f>
        <v>151821.81</v>
      </c>
      <c r="AH12" s="12">
        <f>'12-18'!D19</f>
        <v>11744.93</v>
      </c>
      <c r="AI12" s="12">
        <f>'12-18'!E19</f>
        <v>88394.53</v>
      </c>
      <c r="AJ12" s="12">
        <f>'12-18'!F19</f>
        <v>11565.22</v>
      </c>
      <c r="AK12" s="12">
        <f>'12-18'!G19</f>
        <v>15505.7</v>
      </c>
      <c r="AL12" s="12">
        <f>'12-18'!H19</f>
        <v>188.55</v>
      </c>
      <c r="AM12" s="12">
        <f>'12-18'!I19</f>
        <v>2224.5700000000002</v>
      </c>
      <c r="AN12" s="12">
        <f>'12-18'!J19</f>
        <v>1484.6</v>
      </c>
      <c r="AO12" s="12">
        <f>'12-18'!K19</f>
        <v>62.82</v>
      </c>
      <c r="AP12" s="20">
        <f>SUM(AF12:AO12)</f>
        <v>299570.36</v>
      </c>
      <c r="AS12" s="11" t="s">
        <v>79</v>
      </c>
      <c r="AT12" s="12">
        <f>'00-18'!B19</f>
        <v>15667.51</v>
      </c>
      <c r="AU12" s="12">
        <f>'00-18'!C19</f>
        <v>151310.12</v>
      </c>
      <c r="AV12" s="12">
        <f>'00-18'!D19</f>
        <v>11717.54</v>
      </c>
      <c r="AW12" s="12">
        <f>'00-18'!E19</f>
        <v>87719.47</v>
      </c>
      <c r="AX12" s="12">
        <f>'00-18'!F19</f>
        <v>11523.69</v>
      </c>
      <c r="AY12" s="12">
        <f>'00-18'!G19</f>
        <v>15461.15</v>
      </c>
      <c r="AZ12" s="12">
        <f>'00-18'!H19</f>
        <v>186.58</v>
      </c>
      <c r="BA12" s="12">
        <f>'00-18'!I19</f>
        <v>2165</v>
      </c>
      <c r="BB12" s="12">
        <f>'00-18'!J19</f>
        <v>1476.13</v>
      </c>
      <c r="BC12" s="12">
        <f>'00-18'!K19</f>
        <v>11.34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99.474059609104671</v>
      </c>
      <c r="D13" s="19">
        <f t="shared" si="27"/>
        <v>99.577715763469783</v>
      </c>
      <c r="E13" s="19">
        <f t="shared" si="27"/>
        <v>99.306518957931516</v>
      </c>
      <c r="F13" s="19">
        <f t="shared" si="27"/>
        <v>99.104044161364499</v>
      </c>
      <c r="G13" s="19">
        <f t="shared" si="27"/>
        <v>99.418992268800778</v>
      </c>
      <c r="H13" s="19">
        <f t="shared" si="27"/>
        <v>99.906743129561278</v>
      </c>
      <c r="I13" s="19">
        <f t="shared" si="27"/>
        <v>96.539739330437001</v>
      </c>
      <c r="J13" s="19">
        <f t="shared" si="27"/>
        <v>99.549881294914655</v>
      </c>
      <c r="K13" s="19">
        <f t="shared" si="27"/>
        <v>99.965039666532206</v>
      </c>
      <c r="L13" s="19"/>
      <c r="M13" s="19">
        <f>M12/M5*100</f>
        <v>99.406406214458514</v>
      </c>
      <c r="Q13" s="11" t="s">
        <v>80</v>
      </c>
      <c r="R13" s="19">
        <f t="shared" ref="R13:Z13" si="28">R12/R5*100</f>
        <v>99.415462443691894</v>
      </c>
      <c r="S13" s="19">
        <f t="shared" si="28"/>
        <v>99.590250996448646</v>
      </c>
      <c r="T13" s="19">
        <f t="shared" si="28"/>
        <v>99.674972088429286</v>
      </c>
      <c r="U13" s="19">
        <f t="shared" si="28"/>
        <v>98.920316347544627</v>
      </c>
      <c r="V13" s="19">
        <f t="shared" si="28"/>
        <v>99.475733552287664</v>
      </c>
      <c r="W13" s="19">
        <f t="shared" si="28"/>
        <v>99.798708902799277</v>
      </c>
      <c r="X13" s="19">
        <f t="shared" si="28"/>
        <v>99.312751110171291</v>
      </c>
      <c r="Y13" s="19">
        <f t="shared" si="28"/>
        <v>99.826653879576227</v>
      </c>
      <c r="Z13" s="19">
        <f t="shared" si="28"/>
        <v>99.403053301693376</v>
      </c>
      <c r="AA13" s="19"/>
      <c r="AB13" s="19">
        <f>AB12/AB5*100</f>
        <v>99.381217091938055</v>
      </c>
      <c r="AE13" s="11" t="s">
        <v>80</v>
      </c>
      <c r="AF13" s="19">
        <f t="shared" ref="AF13:AN13" si="29">AF12/AF5*100</f>
        <v>99.561518356051195</v>
      </c>
      <c r="AG13" s="19">
        <f t="shared" si="29"/>
        <v>99.815578092431451</v>
      </c>
      <c r="AH13" s="19">
        <f t="shared" si="29"/>
        <v>99.750558419608808</v>
      </c>
      <c r="AI13" s="19">
        <f t="shared" si="29"/>
        <v>98.808910074750656</v>
      </c>
      <c r="AJ13" s="19">
        <f t="shared" si="29"/>
        <v>98.480877276342369</v>
      </c>
      <c r="AK13" s="19">
        <f t="shared" si="29"/>
        <v>99.924407585534453</v>
      </c>
      <c r="AL13" s="19">
        <f t="shared" si="29"/>
        <v>99.414742170199304</v>
      </c>
      <c r="AM13" s="19">
        <f t="shared" si="29"/>
        <v>99.46035124114745</v>
      </c>
      <c r="AN13" s="19">
        <f t="shared" si="29"/>
        <v>99.859419246783105</v>
      </c>
      <c r="AO13" s="19"/>
      <c r="AP13" s="19">
        <f>AP12/AP5*100</f>
        <v>99.4191633932423</v>
      </c>
      <c r="AS13" s="11" t="s">
        <v>80</v>
      </c>
      <c r="AT13" s="19">
        <f t="shared" ref="AT13:BB13" si="30">AT12/AT5*100</f>
        <v>98.981097102179007</v>
      </c>
      <c r="AU13" s="19">
        <f t="shared" si="30"/>
        <v>99.020391928303297</v>
      </c>
      <c r="AV13" s="19">
        <f t="shared" si="30"/>
        <v>98.819066638442791</v>
      </c>
      <c r="AW13" s="19">
        <f t="shared" si="30"/>
        <v>97.942240302716158</v>
      </c>
      <c r="AX13" s="19">
        <f t="shared" si="30"/>
        <v>97.870968892603173</v>
      </c>
      <c r="AY13" s="19">
        <f t="shared" si="30"/>
        <v>99.713586610222393</v>
      </c>
      <c r="AZ13" s="19">
        <f t="shared" si="30"/>
        <v>95.364170713007923</v>
      </c>
      <c r="BA13" s="19">
        <f t="shared" si="30"/>
        <v>99.035263872942096</v>
      </c>
      <c r="BB13" s="19">
        <f t="shared" si="30"/>
        <v>99.242302003496036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'06'!B19</f>
        <v>16312.04</v>
      </c>
      <c r="D14" s="9">
        <f>'06'!C19</f>
        <v>152378.65</v>
      </c>
      <c r="E14" s="9">
        <f>'06'!D19</f>
        <v>11805.14</v>
      </c>
      <c r="F14" s="9">
        <f>'06'!E19</f>
        <v>89566.05</v>
      </c>
      <c r="G14" s="9">
        <f>'06'!F19</f>
        <v>11765.01</v>
      </c>
      <c r="H14" s="9">
        <f>'06'!G19</f>
        <v>15524.78</v>
      </c>
      <c r="I14" s="9">
        <f>'06'!H19</f>
        <v>189.16</v>
      </c>
      <c r="J14" s="9">
        <f>'06'!I19</f>
        <v>2220.9899999999998</v>
      </c>
      <c r="K14" s="9">
        <f>'06'!J19</f>
        <v>1487.57</v>
      </c>
      <c r="L14" s="9">
        <f>'06'!K19</f>
        <v>71.150000000000006</v>
      </c>
      <c r="M14" s="9">
        <f>SUM(C14:L14)</f>
        <v>301320.54000000004</v>
      </c>
      <c r="Q14" s="9" t="s">
        <v>83</v>
      </c>
      <c r="R14" s="9">
        <f>'12'!B19</f>
        <v>16650.64</v>
      </c>
      <c r="S14" s="9">
        <f>'12'!C19</f>
        <v>152102.32</v>
      </c>
      <c r="T14" s="9">
        <f>'12'!D19</f>
        <v>11774.3</v>
      </c>
      <c r="U14" s="9">
        <f>'12'!E19</f>
        <v>89460.08</v>
      </c>
      <c r="V14" s="9">
        <f>'12'!F19</f>
        <v>11743.62</v>
      </c>
      <c r="W14" s="9">
        <f>'12'!G19</f>
        <v>15517.43</v>
      </c>
      <c r="X14" s="9">
        <f>'12'!H19</f>
        <v>189.66</v>
      </c>
      <c r="Y14" s="9">
        <f>'12'!I19</f>
        <v>2236.64</v>
      </c>
      <c r="Z14" s="9">
        <f>'12'!J19</f>
        <v>1486.69</v>
      </c>
      <c r="AA14" s="9">
        <f>'12'!K19</f>
        <v>159.16</v>
      </c>
      <c r="AB14" s="10">
        <f>SUM(R14:AA14)</f>
        <v>301320.53999999998</v>
      </c>
      <c r="AE14" s="9" t="s">
        <v>81</v>
      </c>
      <c r="AF14" s="9">
        <f>SUM('18'!B19)</f>
        <v>16751.57</v>
      </c>
      <c r="AG14" s="9">
        <f>SUM('18'!C19)</f>
        <v>152017.93</v>
      </c>
      <c r="AH14" s="9">
        <f>SUM('18'!D19)</f>
        <v>11750.38</v>
      </c>
      <c r="AI14" s="9">
        <f>SUM('18'!E19)</f>
        <v>89342.47</v>
      </c>
      <c r="AJ14" s="9">
        <f>SUM('18'!F19)</f>
        <v>11607.66</v>
      </c>
      <c r="AK14" s="9">
        <f>SUM('18'!G19)</f>
        <v>15574.06</v>
      </c>
      <c r="AL14" s="9">
        <f>SUM('18'!H19)</f>
        <v>192.31</v>
      </c>
      <c r="AM14" s="9">
        <f>SUM('18'!I19)</f>
        <v>2230.86</v>
      </c>
      <c r="AN14" s="9">
        <f>SUM('18'!J19)</f>
        <v>1486.16</v>
      </c>
      <c r="AO14" s="9">
        <f>SUM('18'!K19)</f>
        <v>367.14</v>
      </c>
      <c r="AP14" s="10">
        <f>SUM(AF14:AO14)</f>
        <v>301320.53999999992</v>
      </c>
      <c r="AS14" s="9" t="s">
        <v>81</v>
      </c>
      <c r="AT14" s="9">
        <f>AF14</f>
        <v>16751.57</v>
      </c>
      <c r="AU14" s="9">
        <f t="shared" ref="AU14:BC14" si="31">AG14</f>
        <v>152017.93</v>
      </c>
      <c r="AV14" s="9">
        <f t="shared" si="31"/>
        <v>11750.38</v>
      </c>
      <c r="AW14" s="9">
        <f t="shared" si="31"/>
        <v>89342.47</v>
      </c>
      <c r="AX14" s="9">
        <f t="shared" si="31"/>
        <v>11607.66</v>
      </c>
      <c r="AY14" s="9">
        <f t="shared" si="31"/>
        <v>15574.06</v>
      </c>
      <c r="AZ14" s="9">
        <f t="shared" si="31"/>
        <v>192.31</v>
      </c>
      <c r="BA14" s="9">
        <f t="shared" si="31"/>
        <v>2230.86</v>
      </c>
      <c r="BB14" s="9">
        <f t="shared" si="31"/>
        <v>1486.16</v>
      </c>
      <c r="BC14" s="9">
        <f t="shared" si="31"/>
        <v>367.14</v>
      </c>
      <c r="BD14" s="10">
        <f>SUM(AT14:BC14)</f>
        <v>301320.53999999992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0A6D-5409-451D-BF68-4EE6B3F9922F}">
  <dimension ref="A1:BD14"/>
  <sheetViews>
    <sheetView zoomScale="85" zoomScaleNormal="85" workbookViewId="0">
      <selection activeCell="B16" sqref="B16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28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00'!B20</f>
        <v>474.98</v>
      </c>
      <c r="D5" s="9">
        <f>'tieri 00'!C20</f>
        <v>4001.06</v>
      </c>
      <c r="E5" s="9">
        <f>'tieri 00'!D20</f>
        <v>900.93</v>
      </c>
      <c r="F5" s="9">
        <f>'tieri 00'!E20</f>
        <v>5239.42</v>
      </c>
      <c r="G5" s="9">
        <f>'tieri 00'!F20</f>
        <v>51.82</v>
      </c>
      <c r="H5" s="9">
        <f>'tieri 00'!G20</f>
        <v>182.78</v>
      </c>
      <c r="I5" s="9">
        <f>'tieri 00'!H20</f>
        <v>1.28</v>
      </c>
      <c r="J5" s="9">
        <f>'tieri 00'!I20</f>
        <v>23.35</v>
      </c>
      <c r="K5" s="9">
        <f>'tieri 00'!J20</f>
        <v>0</v>
      </c>
      <c r="L5" s="9">
        <f>'tieri 00'!K20</f>
        <v>31.47</v>
      </c>
      <c r="M5" s="9">
        <f>SUM(C5:L5)</f>
        <v>10907.09</v>
      </c>
      <c r="Q5" s="9" t="s">
        <v>82</v>
      </c>
      <c r="R5" s="9">
        <f>C14</f>
        <v>483.17</v>
      </c>
      <c r="S5" s="9">
        <f t="shared" ref="S5:AA5" si="0">D14</f>
        <v>4002.96</v>
      </c>
      <c r="T5" s="9">
        <f t="shared" si="0"/>
        <v>886.65</v>
      </c>
      <c r="U5" s="9">
        <f t="shared" si="0"/>
        <v>5247.69</v>
      </c>
      <c r="V5" s="9">
        <f t="shared" si="0"/>
        <v>51.82</v>
      </c>
      <c r="W5" s="9">
        <f t="shared" si="0"/>
        <v>182.78</v>
      </c>
      <c r="X5" s="9">
        <f t="shared" si="0"/>
        <v>1.28</v>
      </c>
      <c r="Y5" s="9">
        <f t="shared" si="0"/>
        <v>23.35</v>
      </c>
      <c r="Z5" s="9">
        <f t="shared" si="0"/>
        <v>0</v>
      </c>
      <c r="AA5" s="9">
        <f t="shared" si="0"/>
        <v>27.39</v>
      </c>
      <c r="AB5" s="10">
        <f>SUM(R5:AA5)</f>
        <v>10907.09</v>
      </c>
      <c r="AE5" s="9" t="s">
        <v>83</v>
      </c>
      <c r="AF5" s="9">
        <f>R14</f>
        <v>509.35</v>
      </c>
      <c r="AG5" s="9">
        <f t="shared" ref="AG5:AO5" si="1">S14</f>
        <v>3993.86</v>
      </c>
      <c r="AH5" s="9">
        <f t="shared" si="1"/>
        <v>872.28</v>
      </c>
      <c r="AI5" s="9">
        <f t="shared" si="1"/>
        <v>5236.57</v>
      </c>
      <c r="AJ5" s="9">
        <f t="shared" si="1"/>
        <v>51.82</v>
      </c>
      <c r="AK5" s="9">
        <f t="shared" si="1"/>
        <v>182.37</v>
      </c>
      <c r="AL5" s="9">
        <f t="shared" si="1"/>
        <v>1.28</v>
      </c>
      <c r="AM5" s="9">
        <f t="shared" si="1"/>
        <v>23.35</v>
      </c>
      <c r="AN5" s="9">
        <f t="shared" si="1"/>
        <v>0</v>
      </c>
      <c r="AO5" s="9">
        <f t="shared" si="1"/>
        <v>36.21</v>
      </c>
      <c r="AP5" s="10">
        <f>SUM(AF5:AO5)</f>
        <v>10907.09</v>
      </c>
      <c r="AS5" s="9" t="s">
        <v>72</v>
      </c>
      <c r="AT5" s="9">
        <f>C5</f>
        <v>474.98</v>
      </c>
      <c r="AU5" s="9">
        <f t="shared" ref="AU5:BC5" si="2">D5</f>
        <v>4001.06</v>
      </c>
      <c r="AV5" s="9">
        <f t="shared" si="2"/>
        <v>900.93</v>
      </c>
      <c r="AW5" s="9">
        <f t="shared" si="2"/>
        <v>5239.42</v>
      </c>
      <c r="AX5" s="9">
        <f t="shared" si="2"/>
        <v>51.82</v>
      </c>
      <c r="AY5" s="9">
        <f t="shared" si="2"/>
        <v>182.78</v>
      </c>
      <c r="AZ5" s="9">
        <f t="shared" si="2"/>
        <v>1.28</v>
      </c>
      <c r="BA5" s="9">
        <f t="shared" si="2"/>
        <v>23.35</v>
      </c>
      <c r="BB5" s="9">
        <f t="shared" si="2"/>
        <v>0</v>
      </c>
      <c r="BC5" s="9">
        <f t="shared" si="2"/>
        <v>31.47</v>
      </c>
      <c r="BD5" s="10">
        <f>SUM(AT5:BC5)</f>
        <v>10907.09</v>
      </c>
    </row>
    <row r="6" spans="1:56" ht="28.8" x14ac:dyDescent="0.3">
      <c r="B6" s="11" t="s">
        <v>73</v>
      </c>
      <c r="C6" s="12">
        <f t="shared" ref="C6:K6" si="3">C5-C12</f>
        <v>3.0500000000000114</v>
      </c>
      <c r="D6" s="12">
        <f t="shared" si="3"/>
        <v>17.299999999999727</v>
      </c>
      <c r="E6" s="12">
        <f t="shared" si="3"/>
        <v>16</v>
      </c>
      <c r="F6" s="12">
        <f t="shared" si="3"/>
        <v>53.170000000000073</v>
      </c>
      <c r="G6" s="12">
        <f t="shared" si="3"/>
        <v>0</v>
      </c>
      <c r="H6" s="12">
        <f t="shared" si="3"/>
        <v>0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101.23999999999796</v>
      </c>
      <c r="Q6" s="11" t="s">
        <v>73</v>
      </c>
      <c r="R6" s="12">
        <f t="shared" ref="R6:Z6" si="4">R5-R12</f>
        <v>2.8500000000000227</v>
      </c>
      <c r="S6" s="12">
        <f t="shared" si="4"/>
        <v>25.860000000000127</v>
      </c>
      <c r="T6" s="12">
        <f t="shared" si="4"/>
        <v>15.459999999999923</v>
      </c>
      <c r="U6" s="12">
        <f t="shared" si="4"/>
        <v>19.5</v>
      </c>
      <c r="V6" s="12">
        <f t="shared" si="4"/>
        <v>0</v>
      </c>
      <c r="W6" s="12">
        <f t="shared" si="4"/>
        <v>0.40999999999999659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65.819999999999709</v>
      </c>
      <c r="AE6" s="11" t="s">
        <v>73</v>
      </c>
      <c r="AF6" s="12">
        <f t="shared" ref="AF6:AN6" si="5">AF5-AF12</f>
        <v>8.75</v>
      </c>
      <c r="AG6" s="12">
        <f t="shared" si="5"/>
        <v>10.440000000000055</v>
      </c>
      <c r="AH6" s="12">
        <f t="shared" si="5"/>
        <v>8.0599999999999454</v>
      </c>
      <c r="AI6" s="12">
        <f t="shared" si="5"/>
        <v>23.349999999999454</v>
      </c>
      <c r="AJ6" s="12">
        <f t="shared" si="5"/>
        <v>0</v>
      </c>
      <c r="AK6" s="12">
        <f t="shared" si="5"/>
        <v>6.9999999999993179E-2</v>
      </c>
      <c r="AL6" s="12">
        <f t="shared" si="5"/>
        <v>0</v>
      </c>
      <c r="AM6" s="12">
        <f t="shared" si="5"/>
        <v>0</v>
      </c>
      <c r="AN6" s="12">
        <f t="shared" si="5"/>
        <v>0</v>
      </c>
      <c r="AO6" s="12"/>
      <c r="AP6" s="12">
        <f>AP5-AP12</f>
        <v>69.039999999999054</v>
      </c>
      <c r="AS6" s="11" t="s">
        <v>73</v>
      </c>
      <c r="AT6" s="12">
        <f t="shared" ref="AT6:BB6" si="6">AT5-AT12</f>
        <v>7.5500000000000114</v>
      </c>
      <c r="AU6" s="12">
        <f t="shared" si="6"/>
        <v>51.840000000000146</v>
      </c>
      <c r="AV6" s="12">
        <f t="shared" si="6"/>
        <v>39.069999999999936</v>
      </c>
      <c r="AW6" s="12">
        <f t="shared" si="6"/>
        <v>92.180000000000291</v>
      </c>
      <c r="AX6" s="12">
        <f t="shared" si="6"/>
        <v>0</v>
      </c>
      <c r="AY6" s="12">
        <f t="shared" si="6"/>
        <v>0.47999999999998977</v>
      </c>
      <c r="AZ6" s="12">
        <f t="shared" si="6"/>
        <v>0</v>
      </c>
      <c r="BA6" s="12">
        <f t="shared" si="6"/>
        <v>0</v>
      </c>
      <c r="BB6" s="12">
        <f t="shared" si="6"/>
        <v>0</v>
      </c>
      <c r="BC6" s="12"/>
      <c r="BD6" s="12">
        <f>BD5-BD12</f>
        <v>10907.09</v>
      </c>
    </row>
    <row r="7" spans="1:56" ht="28.8" x14ac:dyDescent="0.3">
      <c r="B7" s="11" t="s">
        <v>74</v>
      </c>
      <c r="C7" s="12">
        <f t="shared" ref="C7:K7" si="7">C14-C12</f>
        <v>11.240000000000009</v>
      </c>
      <c r="D7" s="12">
        <f t="shared" si="7"/>
        <v>19.199999999999818</v>
      </c>
      <c r="E7" s="12">
        <f t="shared" si="7"/>
        <v>1.7200000000000273</v>
      </c>
      <c r="F7" s="12">
        <f t="shared" si="7"/>
        <v>61.4399999999996</v>
      </c>
      <c r="G7" s="12">
        <f t="shared" si="7"/>
        <v>0</v>
      </c>
      <c r="H7" s="12">
        <f t="shared" si="7"/>
        <v>0</v>
      </c>
      <c r="I7" s="12">
        <f t="shared" si="7"/>
        <v>0</v>
      </c>
      <c r="J7" s="12">
        <f t="shared" si="7"/>
        <v>0</v>
      </c>
      <c r="K7" s="12">
        <f t="shared" si="7"/>
        <v>0</v>
      </c>
      <c r="L7" s="12"/>
      <c r="M7" s="12">
        <f>M14-M12</f>
        <v>101.23999999999796</v>
      </c>
      <c r="Q7" s="11" t="s">
        <v>74</v>
      </c>
      <c r="R7" s="12">
        <f t="shared" ref="R7:Z7" si="8">R14-R12</f>
        <v>29.03000000000003</v>
      </c>
      <c r="S7" s="12">
        <f t="shared" si="8"/>
        <v>16.760000000000218</v>
      </c>
      <c r="T7" s="12">
        <f t="shared" si="8"/>
        <v>1.0899999999999181</v>
      </c>
      <c r="U7" s="12">
        <f t="shared" si="8"/>
        <v>8.3800000000001091</v>
      </c>
      <c r="V7" s="12">
        <f t="shared" si="8"/>
        <v>0</v>
      </c>
      <c r="W7" s="12">
        <f t="shared" si="8"/>
        <v>0</v>
      </c>
      <c r="X7" s="12">
        <f t="shared" si="8"/>
        <v>0</v>
      </c>
      <c r="Y7" s="12">
        <f t="shared" si="8"/>
        <v>0</v>
      </c>
      <c r="Z7" s="12">
        <f t="shared" si="8"/>
        <v>0</v>
      </c>
      <c r="AA7" s="12"/>
      <c r="AB7" s="12">
        <f>AB14-AB12</f>
        <v>65.819999999999709</v>
      </c>
      <c r="AE7" s="11" t="s">
        <v>74</v>
      </c>
      <c r="AF7" s="12">
        <f t="shared" ref="AF7:AN7" si="9">AF14-AF12</f>
        <v>16.559999999999945</v>
      </c>
      <c r="AG7" s="12">
        <f t="shared" si="9"/>
        <v>9.75</v>
      </c>
      <c r="AH7" s="12">
        <f t="shared" si="9"/>
        <v>4.0199999999999818</v>
      </c>
      <c r="AI7" s="12">
        <f t="shared" si="9"/>
        <v>32.009999999999309</v>
      </c>
      <c r="AJ7" s="12">
        <f t="shared" si="9"/>
        <v>0</v>
      </c>
      <c r="AK7" s="12">
        <f t="shared" si="9"/>
        <v>0</v>
      </c>
      <c r="AL7" s="12">
        <f t="shared" si="9"/>
        <v>0</v>
      </c>
      <c r="AM7" s="12">
        <f t="shared" si="9"/>
        <v>0</v>
      </c>
      <c r="AN7" s="12">
        <f t="shared" si="9"/>
        <v>0</v>
      </c>
      <c r="AO7" s="12"/>
      <c r="AP7" s="12">
        <f>AP14-AP12</f>
        <v>69.039999999999054</v>
      </c>
      <c r="AS7" s="11" t="s">
        <v>74</v>
      </c>
      <c r="AT7" s="12">
        <f t="shared" ref="AT7:BB7" si="10">AT14-AT12</f>
        <v>49.729999999999961</v>
      </c>
      <c r="AU7" s="12">
        <f t="shared" si="10"/>
        <v>43.950000000000273</v>
      </c>
      <c r="AV7" s="12">
        <f t="shared" si="10"/>
        <v>6.3799999999999955</v>
      </c>
      <c r="AW7" s="12">
        <f t="shared" si="10"/>
        <v>97.989999999999782</v>
      </c>
      <c r="AX7" s="12">
        <f t="shared" si="10"/>
        <v>0</v>
      </c>
      <c r="AY7" s="12">
        <f t="shared" si="10"/>
        <v>0</v>
      </c>
      <c r="AZ7" s="12">
        <f t="shared" si="10"/>
        <v>0</v>
      </c>
      <c r="BA7" s="12">
        <f t="shared" si="10"/>
        <v>0</v>
      </c>
      <c r="BB7" s="12">
        <f t="shared" si="10"/>
        <v>0</v>
      </c>
      <c r="BC7" s="12"/>
      <c r="BD7" s="12">
        <f>BD14-BD12</f>
        <v>10907.09</v>
      </c>
    </row>
    <row r="8" spans="1:56" ht="28.8" x14ac:dyDescent="0.3">
      <c r="B8" s="11" t="s">
        <v>75</v>
      </c>
      <c r="C8" s="13">
        <f t="shared" ref="C8:K8" si="11">C7-C6</f>
        <v>8.1899999999999977</v>
      </c>
      <c r="D8" s="13">
        <f t="shared" si="11"/>
        <v>1.9000000000000909</v>
      </c>
      <c r="E8" s="13">
        <f t="shared" si="11"/>
        <v>-14.279999999999973</v>
      </c>
      <c r="F8" s="13">
        <f t="shared" si="11"/>
        <v>8.2699999999995271</v>
      </c>
      <c r="G8" s="13">
        <f t="shared" si="11"/>
        <v>0</v>
      </c>
      <c r="H8" s="13">
        <f t="shared" si="11"/>
        <v>0</v>
      </c>
      <c r="I8" s="13">
        <f t="shared" si="11"/>
        <v>0</v>
      </c>
      <c r="J8" s="13">
        <f t="shared" si="11"/>
        <v>0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26.180000000000007</v>
      </c>
      <c r="S8" s="13">
        <f t="shared" si="12"/>
        <v>-9.0999999999999091</v>
      </c>
      <c r="T8" s="13">
        <f t="shared" si="12"/>
        <v>-14.370000000000005</v>
      </c>
      <c r="U8" s="13">
        <f t="shared" si="12"/>
        <v>-11.119999999999891</v>
      </c>
      <c r="V8" s="13">
        <f t="shared" si="12"/>
        <v>0</v>
      </c>
      <c r="W8" s="13">
        <f t="shared" si="12"/>
        <v>-0.40999999999999659</v>
      </c>
      <c r="X8" s="13">
        <f t="shared" si="12"/>
        <v>0</v>
      </c>
      <c r="Y8" s="13">
        <f t="shared" si="12"/>
        <v>0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7.8099999999999454</v>
      </c>
      <c r="AG8" s="13">
        <f t="shared" si="13"/>
        <v>-0.69000000000005457</v>
      </c>
      <c r="AH8" s="13">
        <f t="shared" si="13"/>
        <v>-4.0399999999999636</v>
      </c>
      <c r="AI8" s="13">
        <f t="shared" si="13"/>
        <v>8.6599999999998545</v>
      </c>
      <c r="AJ8" s="13">
        <f t="shared" si="13"/>
        <v>0</v>
      </c>
      <c r="AK8" s="13">
        <f t="shared" si="13"/>
        <v>-6.9999999999993179E-2</v>
      </c>
      <c r="AL8" s="13">
        <f t="shared" si="13"/>
        <v>0</v>
      </c>
      <c r="AM8" s="13">
        <f t="shared" si="13"/>
        <v>0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42.17999999999995</v>
      </c>
      <c r="AU8" s="13">
        <f t="shared" si="14"/>
        <v>-7.8899999999998727</v>
      </c>
      <c r="AV8" s="13">
        <f t="shared" si="14"/>
        <v>-32.689999999999941</v>
      </c>
      <c r="AW8" s="13">
        <f t="shared" si="14"/>
        <v>5.8099999999994907</v>
      </c>
      <c r="AX8" s="13">
        <f t="shared" si="14"/>
        <v>0</v>
      </c>
      <c r="AY8" s="13">
        <f t="shared" si="14"/>
        <v>-0.47999999999998977</v>
      </c>
      <c r="AZ8" s="13">
        <f t="shared" si="14"/>
        <v>0</v>
      </c>
      <c r="BA8" s="13">
        <f t="shared" si="14"/>
        <v>0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1.7242831277106401</v>
      </c>
      <c r="D9" s="16">
        <f t="shared" si="15"/>
        <v>4.7487415834806049E-2</v>
      </c>
      <c r="E9" s="16">
        <f t="shared" si="15"/>
        <v>-1.5850288035696418</v>
      </c>
      <c r="F9" s="16">
        <f t="shared" si="15"/>
        <v>0.15784189853074437</v>
      </c>
      <c r="G9" s="16">
        <f t="shared" si="15"/>
        <v>0</v>
      </c>
      <c r="H9" s="16">
        <f t="shared" si="15"/>
        <v>0</v>
      </c>
      <c r="I9" s="16">
        <f t="shared" si="15"/>
        <v>0</v>
      </c>
      <c r="J9" s="16">
        <f t="shared" si="15"/>
        <v>0</v>
      </c>
      <c r="K9" s="16" t="s">
        <v>86</v>
      </c>
      <c r="L9" s="16"/>
      <c r="M9" s="17"/>
      <c r="Q9" s="15" t="s">
        <v>76</v>
      </c>
      <c r="R9" s="16">
        <f t="shared" ref="R9:Z9" si="16">R8/R5*100</f>
        <v>5.4183827638305369</v>
      </c>
      <c r="S9" s="16">
        <f t="shared" si="16"/>
        <v>-0.22733177448687741</v>
      </c>
      <c r="T9" s="16">
        <f t="shared" si="16"/>
        <v>-1.6207071561495523</v>
      </c>
      <c r="U9" s="16">
        <f t="shared" si="16"/>
        <v>-0.21190276102437247</v>
      </c>
      <c r="V9" s="16">
        <f t="shared" si="16"/>
        <v>0</v>
      </c>
      <c r="W9" s="16">
        <f t="shared" si="16"/>
        <v>-0.2243133822081172</v>
      </c>
      <c r="X9" s="16">
        <f t="shared" si="16"/>
        <v>0</v>
      </c>
      <c r="Y9" s="16">
        <f t="shared" si="16"/>
        <v>0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1.5333267890448503</v>
      </c>
      <c r="AG9" s="16">
        <f t="shared" si="17"/>
        <v>-1.7276519457368425E-2</v>
      </c>
      <c r="AH9" s="16">
        <f t="shared" si="17"/>
        <v>-0.46315403310863068</v>
      </c>
      <c r="AI9" s="16">
        <f t="shared" si="17"/>
        <v>0.16537542704479946</v>
      </c>
      <c r="AJ9" s="16">
        <f t="shared" si="17"/>
        <v>0</v>
      </c>
      <c r="AK9" s="16">
        <f t="shared" si="17"/>
        <v>-3.8383506059106856E-2</v>
      </c>
      <c r="AL9" s="16">
        <f t="shared" si="17"/>
        <v>0</v>
      </c>
      <c r="AM9" s="16">
        <f t="shared" si="17"/>
        <v>0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8.8803739104804311</v>
      </c>
      <c r="AU9" s="16">
        <f t="shared" si="18"/>
        <v>-0.19719774259820833</v>
      </c>
      <c r="AV9" s="16">
        <f t="shared" si="18"/>
        <v>-3.6284728003285429</v>
      </c>
      <c r="AW9" s="16">
        <f t="shared" si="18"/>
        <v>0.11089013669450989</v>
      </c>
      <c r="AX9" s="16">
        <f t="shared" si="18"/>
        <v>0</v>
      </c>
      <c r="AY9" s="16">
        <f t="shared" si="18"/>
        <v>-0.2626107889265728</v>
      </c>
      <c r="AZ9" s="16">
        <f t="shared" si="18"/>
        <v>0</v>
      </c>
      <c r="BA9" s="16">
        <f t="shared" si="18"/>
        <v>0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14.29000000000002</v>
      </c>
      <c r="D10" s="18">
        <f t="shared" si="19"/>
        <v>36.499999999999545</v>
      </c>
      <c r="E10" s="18">
        <f t="shared" si="19"/>
        <v>17.720000000000027</v>
      </c>
      <c r="F10" s="18">
        <f t="shared" si="19"/>
        <v>114.60999999999967</v>
      </c>
      <c r="G10" s="18">
        <f t="shared" si="19"/>
        <v>0</v>
      </c>
      <c r="H10" s="18">
        <f t="shared" si="19"/>
        <v>0</v>
      </c>
      <c r="I10" s="18">
        <f t="shared" si="19"/>
        <v>0</v>
      </c>
      <c r="J10" s="18">
        <f t="shared" si="19"/>
        <v>0</v>
      </c>
      <c r="K10" s="18">
        <f t="shared" si="19"/>
        <v>0</v>
      </c>
      <c r="L10" s="18"/>
      <c r="M10" s="18">
        <f>M6+M7</f>
        <v>202.47999999999593</v>
      </c>
      <c r="Q10" s="11" t="s">
        <v>77</v>
      </c>
      <c r="R10" s="18">
        <f t="shared" ref="R10:Z10" si="20">R6+R7</f>
        <v>31.880000000000052</v>
      </c>
      <c r="S10" s="18">
        <f t="shared" si="20"/>
        <v>42.620000000000346</v>
      </c>
      <c r="T10" s="18">
        <f t="shared" si="20"/>
        <v>16.549999999999841</v>
      </c>
      <c r="U10" s="18">
        <f t="shared" si="20"/>
        <v>27.880000000000109</v>
      </c>
      <c r="V10" s="18">
        <f t="shared" si="20"/>
        <v>0</v>
      </c>
      <c r="W10" s="18">
        <f t="shared" si="20"/>
        <v>0.40999999999999659</v>
      </c>
      <c r="X10" s="18">
        <f t="shared" si="20"/>
        <v>0</v>
      </c>
      <c r="Y10" s="18">
        <f t="shared" si="20"/>
        <v>0</v>
      </c>
      <c r="Z10" s="18">
        <f t="shared" si="20"/>
        <v>0</v>
      </c>
      <c r="AA10" s="18"/>
      <c r="AB10" s="18">
        <f>AB6+AB7</f>
        <v>131.63999999999942</v>
      </c>
      <c r="AE10" s="11" t="s">
        <v>77</v>
      </c>
      <c r="AF10" s="18">
        <f t="shared" ref="AF10:AN10" si="21">AF6+AF7</f>
        <v>25.309999999999945</v>
      </c>
      <c r="AG10" s="18">
        <f t="shared" si="21"/>
        <v>20.190000000000055</v>
      </c>
      <c r="AH10" s="18">
        <f t="shared" si="21"/>
        <v>12.079999999999927</v>
      </c>
      <c r="AI10" s="18">
        <f t="shared" si="21"/>
        <v>55.359999999998763</v>
      </c>
      <c r="AJ10" s="18">
        <f t="shared" si="21"/>
        <v>0</v>
      </c>
      <c r="AK10" s="18">
        <f t="shared" si="21"/>
        <v>6.9999999999993179E-2</v>
      </c>
      <c r="AL10" s="18">
        <f t="shared" si="21"/>
        <v>0</v>
      </c>
      <c r="AM10" s="18">
        <f t="shared" si="21"/>
        <v>0</v>
      </c>
      <c r="AN10" s="18">
        <f t="shared" si="21"/>
        <v>0</v>
      </c>
      <c r="AO10" s="18"/>
      <c r="AP10" s="18">
        <f>AP6+AP7</f>
        <v>138.07999999999811</v>
      </c>
      <c r="AS10" s="11" t="s">
        <v>77</v>
      </c>
      <c r="AT10" s="18">
        <f t="shared" ref="AT10:BB10" si="22">AT6+AT7</f>
        <v>57.279999999999973</v>
      </c>
      <c r="AU10" s="18">
        <f t="shared" si="22"/>
        <v>95.790000000000418</v>
      </c>
      <c r="AV10" s="18">
        <f t="shared" si="22"/>
        <v>45.449999999999932</v>
      </c>
      <c r="AW10" s="18">
        <f t="shared" si="22"/>
        <v>190.17000000000007</v>
      </c>
      <c r="AX10" s="18">
        <f t="shared" si="22"/>
        <v>0</v>
      </c>
      <c r="AY10" s="18">
        <f t="shared" si="22"/>
        <v>0.47999999999998977</v>
      </c>
      <c r="AZ10" s="18">
        <f t="shared" si="22"/>
        <v>0</v>
      </c>
      <c r="BA10" s="18">
        <f t="shared" si="22"/>
        <v>0</v>
      </c>
      <c r="BB10" s="18">
        <f t="shared" si="22"/>
        <v>0</v>
      </c>
      <c r="BC10" s="18"/>
      <c r="BD10" s="18">
        <f>BD6+BD7</f>
        <v>21814.18</v>
      </c>
    </row>
    <row r="11" spans="1:56" ht="28.8" x14ac:dyDescent="0.3">
      <c r="B11" s="11" t="s">
        <v>78</v>
      </c>
      <c r="C11" s="19">
        <f t="shared" ref="C11:K11" si="23">C10/C5*100</f>
        <v>3.0085477283254072</v>
      </c>
      <c r="D11" s="19">
        <f t="shared" si="23"/>
        <v>0.9122582515633243</v>
      </c>
      <c r="E11" s="19">
        <f t="shared" si="23"/>
        <v>1.9668564705360048</v>
      </c>
      <c r="F11" s="19">
        <f t="shared" si="23"/>
        <v>2.1874558634352592</v>
      </c>
      <c r="G11" s="19">
        <f t="shared" si="23"/>
        <v>0</v>
      </c>
      <c r="H11" s="19">
        <f t="shared" si="23"/>
        <v>0</v>
      </c>
      <c r="I11" s="19">
        <f t="shared" si="23"/>
        <v>0</v>
      </c>
      <c r="J11" s="19">
        <f t="shared" si="23"/>
        <v>0</v>
      </c>
      <c r="K11" s="19" t="s">
        <v>86</v>
      </c>
      <c r="L11" s="19"/>
      <c r="M11" s="19">
        <f>M10/M5*100</f>
        <v>1.8564071626803842</v>
      </c>
      <c r="Q11" s="11" t="s">
        <v>78</v>
      </c>
      <c r="R11" s="19">
        <f t="shared" ref="R11:Z11" si="24">R10/R5*100</f>
        <v>6.5980917689426182</v>
      </c>
      <c r="S11" s="19">
        <f t="shared" si="24"/>
        <v>1.0647121130363617</v>
      </c>
      <c r="T11" s="19">
        <f t="shared" si="24"/>
        <v>1.8665764394067377</v>
      </c>
      <c r="U11" s="19">
        <f t="shared" si="24"/>
        <v>0.53128138285607784</v>
      </c>
      <c r="V11" s="19">
        <f t="shared" si="24"/>
        <v>0</v>
      </c>
      <c r="W11" s="19">
        <f t="shared" si="24"/>
        <v>0.2243133822081172</v>
      </c>
      <c r="X11" s="19">
        <f t="shared" si="24"/>
        <v>0</v>
      </c>
      <c r="Y11" s="19">
        <f t="shared" si="24"/>
        <v>0</v>
      </c>
      <c r="Z11" s="19" t="s">
        <v>86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4.9690782369686746</v>
      </c>
      <c r="AG11" s="19">
        <f t="shared" si="25"/>
        <v>0.5055259823829592</v>
      </c>
      <c r="AH11" s="19">
        <f t="shared" si="25"/>
        <v>1.3848764158297711</v>
      </c>
      <c r="AI11" s="19">
        <f t="shared" si="25"/>
        <v>1.0571805590300287</v>
      </c>
      <c r="AJ11" s="19">
        <f t="shared" si="25"/>
        <v>0</v>
      </c>
      <c r="AK11" s="19">
        <f t="shared" si="25"/>
        <v>3.8383506059106856E-2</v>
      </c>
      <c r="AL11" s="19">
        <f t="shared" si="25"/>
        <v>0</v>
      </c>
      <c r="AM11" s="19">
        <f t="shared" si="25"/>
        <v>0</v>
      </c>
      <c r="AN11" s="19" t="s">
        <v>86</v>
      </c>
      <c r="AO11" s="19"/>
      <c r="AP11" s="19">
        <f>AP10/AP5*100</f>
        <v>1.2659655325114041</v>
      </c>
      <c r="AS11" s="11" t="s">
        <v>78</v>
      </c>
      <c r="AT11" s="19">
        <f t="shared" ref="AT11:BA11" si="26">AT10/AT5*100</f>
        <v>12.059455134953044</v>
      </c>
      <c r="AU11" s="19">
        <f t="shared" si="26"/>
        <v>2.3941155593767758</v>
      </c>
      <c r="AV11" s="19">
        <f t="shared" si="26"/>
        <v>5.044787053378168</v>
      </c>
      <c r="AW11" s="19">
        <f t="shared" si="26"/>
        <v>3.6296002229254394</v>
      </c>
      <c r="AX11" s="19">
        <f t="shared" si="26"/>
        <v>0</v>
      </c>
      <c r="AY11" s="19">
        <f t="shared" si="26"/>
        <v>0.2626107889265728</v>
      </c>
      <c r="AZ11" s="19">
        <f t="shared" si="26"/>
        <v>0</v>
      </c>
      <c r="BA11" s="19">
        <f t="shared" si="26"/>
        <v>0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'00-06'!B20</f>
        <v>471.93</v>
      </c>
      <c r="D12" s="12">
        <f>'00-06'!C20</f>
        <v>3983.76</v>
      </c>
      <c r="E12" s="12">
        <f>'00-06'!D20</f>
        <v>884.93</v>
      </c>
      <c r="F12" s="12">
        <f>'00-06'!E20</f>
        <v>5186.25</v>
      </c>
      <c r="G12" s="12">
        <f>'00-06'!F20</f>
        <v>51.82</v>
      </c>
      <c r="H12" s="12">
        <f>'00-06'!G20</f>
        <v>182.78</v>
      </c>
      <c r="I12" s="12">
        <f>'00-06'!H20</f>
        <v>1.28</v>
      </c>
      <c r="J12" s="12">
        <f>'00-06'!I20</f>
        <v>23.35</v>
      </c>
      <c r="K12" s="12">
        <f>'00-06'!J20</f>
        <v>0</v>
      </c>
      <c r="L12" s="12">
        <f>'00-06'!K20</f>
        <v>19.75</v>
      </c>
      <c r="M12" s="20">
        <f>SUM(C12:L12)</f>
        <v>10805.850000000002</v>
      </c>
      <c r="Q12" s="11" t="s">
        <v>79</v>
      </c>
      <c r="R12" s="12">
        <f>'06-12'!B20</f>
        <v>480.32</v>
      </c>
      <c r="S12" s="12">
        <f>'06-12'!C20</f>
        <v>3977.1</v>
      </c>
      <c r="T12" s="12">
        <f>'06-12'!D20</f>
        <v>871.19</v>
      </c>
      <c r="U12" s="12">
        <f>'06-12'!E20</f>
        <v>5228.1899999999996</v>
      </c>
      <c r="V12" s="12">
        <f>'06-12'!F20</f>
        <v>51.82</v>
      </c>
      <c r="W12" s="12">
        <f>'06-12'!G20</f>
        <v>182.37</v>
      </c>
      <c r="X12" s="12">
        <f>'06-12'!H20</f>
        <v>1.28</v>
      </c>
      <c r="Y12" s="12">
        <f>'06-12'!I20</f>
        <v>23.35</v>
      </c>
      <c r="Z12" s="12">
        <f>'06-12'!J20</f>
        <v>0</v>
      </c>
      <c r="AA12" s="12">
        <f>'06-12'!K20</f>
        <v>25.65</v>
      </c>
      <c r="AB12" s="20">
        <f>SUM(R12:AA12)</f>
        <v>10841.27</v>
      </c>
      <c r="AE12" s="11" t="s">
        <v>79</v>
      </c>
      <c r="AF12" s="12">
        <f>'12-18'!B20</f>
        <v>500.6</v>
      </c>
      <c r="AG12" s="12">
        <f>'12-18'!C20</f>
        <v>3983.42</v>
      </c>
      <c r="AH12" s="12">
        <f>'12-18'!D20</f>
        <v>864.22</v>
      </c>
      <c r="AI12" s="12">
        <f>'12-18'!E20</f>
        <v>5213.22</v>
      </c>
      <c r="AJ12" s="12">
        <f>'12-18'!F20</f>
        <v>51.82</v>
      </c>
      <c r="AK12" s="12">
        <f>'12-18'!G20</f>
        <v>182.3</v>
      </c>
      <c r="AL12" s="12">
        <f>'12-18'!H20</f>
        <v>1.28</v>
      </c>
      <c r="AM12" s="12">
        <f>'12-18'!I20</f>
        <v>23.35</v>
      </c>
      <c r="AN12" s="12">
        <f>'12-18'!J20</f>
        <v>0</v>
      </c>
      <c r="AO12" s="12">
        <f>'12-18'!K20</f>
        <v>17.84</v>
      </c>
      <c r="AP12" s="20">
        <f>SUM(AF12:AO12)</f>
        <v>10838.050000000001</v>
      </c>
      <c r="AS12" s="11" t="s">
        <v>79</v>
      </c>
      <c r="AT12" s="12">
        <f>'00-18'!B20</f>
        <v>467.43</v>
      </c>
      <c r="AU12" s="12">
        <f>'00-18'!C20</f>
        <v>3949.22</v>
      </c>
      <c r="AV12" s="12">
        <f>'00-18'!D20</f>
        <v>861.86</v>
      </c>
      <c r="AW12" s="12">
        <f>'00-18'!E20</f>
        <v>5147.24</v>
      </c>
      <c r="AX12" s="12">
        <f>'00-18'!F20</f>
        <v>51.82</v>
      </c>
      <c r="AY12" s="12">
        <f>'00-18'!G20</f>
        <v>182.3</v>
      </c>
      <c r="AZ12" s="12">
        <f>'00-18'!H20</f>
        <v>1.28</v>
      </c>
      <c r="BA12" s="12">
        <f>'00-18'!I20</f>
        <v>23.35</v>
      </c>
      <c r="BB12" s="12">
        <f>'00-18'!J20</f>
        <v>0</v>
      </c>
      <c r="BC12" s="12">
        <f>'00-18'!K20</f>
        <v>6.49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99.357867699692619</v>
      </c>
      <c r="D13" s="19">
        <f t="shared" si="27"/>
        <v>99.567614582135747</v>
      </c>
      <c r="E13" s="19">
        <f t="shared" si="27"/>
        <v>98.224057362947178</v>
      </c>
      <c r="F13" s="19">
        <f t="shared" si="27"/>
        <v>98.985193017547743</v>
      </c>
      <c r="G13" s="19">
        <f t="shared" si="27"/>
        <v>100</v>
      </c>
      <c r="H13" s="19">
        <f t="shared" si="27"/>
        <v>100</v>
      </c>
      <c r="I13" s="19">
        <f t="shared" si="27"/>
        <v>100</v>
      </c>
      <c r="J13" s="19">
        <f t="shared" si="27"/>
        <v>100</v>
      </c>
      <c r="K13" s="19" t="s">
        <v>86</v>
      </c>
      <c r="L13" s="19"/>
      <c r="M13" s="19">
        <f>M12/M5*100</f>
        <v>99.071796418659801</v>
      </c>
      <c r="Q13" s="11" t="s">
        <v>80</v>
      </c>
      <c r="R13" s="19">
        <f t="shared" ref="R13:Z13" si="28">R12/R5*100</f>
        <v>99.410145497443963</v>
      </c>
      <c r="S13" s="19">
        <f t="shared" si="28"/>
        <v>99.353978056238375</v>
      </c>
      <c r="T13" s="19">
        <f t="shared" si="28"/>
        <v>98.256358202221847</v>
      </c>
      <c r="U13" s="19">
        <f t="shared" si="28"/>
        <v>99.628407928059772</v>
      </c>
      <c r="V13" s="19">
        <f t="shared" si="28"/>
        <v>100</v>
      </c>
      <c r="W13" s="19">
        <f t="shared" si="28"/>
        <v>99.775686617791877</v>
      </c>
      <c r="X13" s="19">
        <f t="shared" si="28"/>
        <v>100</v>
      </c>
      <c r="Y13" s="19">
        <f t="shared" si="28"/>
        <v>100</v>
      </c>
      <c r="Z13" s="19" t="s">
        <v>86</v>
      </c>
      <c r="AA13" s="19"/>
      <c r="AB13" s="19">
        <f>AB12/AB5*100</f>
        <v>99.396539315252738</v>
      </c>
      <c r="AE13" s="11" t="s">
        <v>80</v>
      </c>
      <c r="AF13" s="19">
        <f t="shared" ref="AF13:AN13" si="29">AF12/AF5*100</f>
        <v>98.28212427603809</v>
      </c>
      <c r="AG13" s="19">
        <f t="shared" si="29"/>
        <v>99.738598749079827</v>
      </c>
      <c r="AH13" s="19">
        <f t="shared" si="29"/>
        <v>99.075984775530799</v>
      </c>
      <c r="AI13" s="19">
        <f t="shared" si="29"/>
        <v>99.554097434007389</v>
      </c>
      <c r="AJ13" s="19">
        <f t="shared" si="29"/>
        <v>100</v>
      </c>
      <c r="AK13" s="19">
        <f t="shared" si="29"/>
        <v>99.961616493940895</v>
      </c>
      <c r="AL13" s="19">
        <f t="shared" si="29"/>
        <v>100</v>
      </c>
      <c r="AM13" s="19">
        <f t="shared" si="29"/>
        <v>100</v>
      </c>
      <c r="AN13" s="19" t="s">
        <v>86</v>
      </c>
      <c r="AO13" s="19"/>
      <c r="AP13" s="19">
        <f>AP12/AP5*100</f>
        <v>99.367017233744292</v>
      </c>
      <c r="AS13" s="11" t="s">
        <v>80</v>
      </c>
      <c r="AT13" s="19">
        <f t="shared" ref="AT13:BB13" si="30">AT12/AT5*100</f>
        <v>98.410459387763694</v>
      </c>
      <c r="AU13" s="19">
        <f t="shared" si="30"/>
        <v>98.704343349012518</v>
      </c>
      <c r="AV13" s="19">
        <f t="shared" si="30"/>
        <v>95.663370073146652</v>
      </c>
      <c r="AW13" s="19">
        <f t="shared" si="30"/>
        <v>98.240644956884537</v>
      </c>
      <c r="AX13" s="19">
        <f t="shared" si="30"/>
        <v>100</v>
      </c>
      <c r="AY13" s="19">
        <f t="shared" si="30"/>
        <v>99.73738921107342</v>
      </c>
      <c r="AZ13" s="19">
        <f t="shared" si="30"/>
        <v>100</v>
      </c>
      <c r="BA13" s="19">
        <f t="shared" si="30"/>
        <v>100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'06'!B20</f>
        <v>483.17</v>
      </c>
      <c r="D14" s="9">
        <f>'06'!C20</f>
        <v>4002.96</v>
      </c>
      <c r="E14" s="9">
        <f>'06'!D20</f>
        <v>886.65</v>
      </c>
      <c r="F14" s="9">
        <f>'06'!E20</f>
        <v>5247.69</v>
      </c>
      <c r="G14" s="9">
        <f>'06'!F20</f>
        <v>51.82</v>
      </c>
      <c r="H14" s="9">
        <f>'06'!G20</f>
        <v>182.78</v>
      </c>
      <c r="I14" s="9">
        <f>'06'!H20</f>
        <v>1.28</v>
      </c>
      <c r="J14" s="9">
        <f>'06'!I20</f>
        <v>23.35</v>
      </c>
      <c r="K14" s="9">
        <f>'06'!J20</f>
        <v>0</v>
      </c>
      <c r="L14" s="9">
        <f>'06'!K20</f>
        <v>27.39</v>
      </c>
      <c r="M14" s="9">
        <f>SUM(C14:L14)</f>
        <v>10907.09</v>
      </c>
      <c r="Q14" s="9" t="s">
        <v>83</v>
      </c>
      <c r="R14" s="9">
        <f>'12'!B20</f>
        <v>509.35</v>
      </c>
      <c r="S14" s="9">
        <f>'12'!C20</f>
        <v>3993.86</v>
      </c>
      <c r="T14" s="9">
        <f>'12'!D20</f>
        <v>872.28</v>
      </c>
      <c r="U14" s="9">
        <f>'12'!E20</f>
        <v>5236.57</v>
      </c>
      <c r="V14" s="9">
        <f>'12'!F20</f>
        <v>51.82</v>
      </c>
      <c r="W14" s="9">
        <f>'12'!G20</f>
        <v>182.37</v>
      </c>
      <c r="X14" s="9">
        <f>'12'!H20</f>
        <v>1.28</v>
      </c>
      <c r="Y14" s="9">
        <f>'12'!I20</f>
        <v>23.35</v>
      </c>
      <c r="Z14" s="9">
        <f>'12'!J20</f>
        <v>0</v>
      </c>
      <c r="AA14" s="9">
        <f>'12'!K20</f>
        <v>36.21</v>
      </c>
      <c r="AB14" s="10">
        <f>SUM(R14:AA14)</f>
        <v>10907.09</v>
      </c>
      <c r="AE14" s="9" t="s">
        <v>81</v>
      </c>
      <c r="AF14" s="9">
        <f>SUM('18'!B20)</f>
        <v>517.16</v>
      </c>
      <c r="AG14" s="9">
        <f>SUM('18'!C20)</f>
        <v>3993.17</v>
      </c>
      <c r="AH14" s="9">
        <f>SUM('18'!D20)</f>
        <v>868.24</v>
      </c>
      <c r="AI14" s="9">
        <f>SUM('18'!E20)</f>
        <v>5245.23</v>
      </c>
      <c r="AJ14" s="9">
        <f>SUM('18'!F20)</f>
        <v>51.82</v>
      </c>
      <c r="AK14" s="9">
        <f>SUM('18'!G20)</f>
        <v>182.3</v>
      </c>
      <c r="AL14" s="9">
        <f>SUM('18'!H20)</f>
        <v>1.28</v>
      </c>
      <c r="AM14" s="9">
        <f>SUM('18'!I20)</f>
        <v>23.35</v>
      </c>
      <c r="AN14" s="9">
        <f>SUM('18'!J20)</f>
        <v>0</v>
      </c>
      <c r="AO14" s="9">
        <f>SUM('18'!K20)</f>
        <v>24.54</v>
      </c>
      <c r="AP14" s="10">
        <f>SUM(AF14:AO14)</f>
        <v>10907.09</v>
      </c>
      <c r="AS14" s="9" t="s">
        <v>81</v>
      </c>
      <c r="AT14" s="9">
        <f>AF14</f>
        <v>517.16</v>
      </c>
      <c r="AU14" s="9">
        <f t="shared" ref="AU14:BC14" si="31">AG14</f>
        <v>3993.17</v>
      </c>
      <c r="AV14" s="9">
        <f t="shared" si="31"/>
        <v>868.24</v>
      </c>
      <c r="AW14" s="9">
        <f t="shared" si="31"/>
        <v>5245.23</v>
      </c>
      <c r="AX14" s="9">
        <f t="shared" si="31"/>
        <v>51.82</v>
      </c>
      <c r="AY14" s="9">
        <f t="shared" si="31"/>
        <v>182.3</v>
      </c>
      <c r="AZ14" s="9">
        <f t="shared" si="31"/>
        <v>1.28</v>
      </c>
      <c r="BA14" s="9">
        <f t="shared" si="31"/>
        <v>23.35</v>
      </c>
      <c r="BB14" s="9">
        <f t="shared" si="31"/>
        <v>0</v>
      </c>
      <c r="BC14" s="9">
        <f t="shared" si="31"/>
        <v>24.54</v>
      </c>
      <c r="BD14" s="10">
        <f>SUM(AT14:BC14)</f>
        <v>10907.09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0"/>
  <sheetViews>
    <sheetView workbookViewId="0">
      <selection activeCell="A2" sqref="A2:XFD2"/>
    </sheetView>
  </sheetViews>
  <sheetFormatPr defaultRowHeight="14.4" x14ac:dyDescent="0.3"/>
  <sheetData>
    <row r="1" spans="1:1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3">
      <c r="A2" s="3" t="s">
        <v>10</v>
      </c>
      <c r="B2" s="1">
        <v>813.6</v>
      </c>
      <c r="C2" s="1">
        <v>7216.64</v>
      </c>
      <c r="D2" s="1">
        <v>3809.84</v>
      </c>
      <c r="E2" s="1">
        <v>11209.69</v>
      </c>
      <c r="F2" s="1">
        <v>3087.21</v>
      </c>
      <c r="G2" s="1">
        <v>1852.82</v>
      </c>
      <c r="H2" s="1">
        <v>43.79</v>
      </c>
      <c r="I2" s="1">
        <v>545.62</v>
      </c>
      <c r="J2" s="1">
        <v>197.8</v>
      </c>
      <c r="K2" s="1">
        <v>15.41</v>
      </c>
    </row>
    <row r="3" spans="1:11" x14ac:dyDescent="0.3">
      <c r="A3" s="3" t="s">
        <v>11</v>
      </c>
      <c r="B3" s="1">
        <v>4867.97</v>
      </c>
      <c r="C3" s="1">
        <v>19789.27</v>
      </c>
      <c r="D3" s="1">
        <v>13166.63</v>
      </c>
      <c r="E3" s="1">
        <v>37299.68</v>
      </c>
      <c r="F3" s="1">
        <v>1966.49</v>
      </c>
      <c r="G3" s="1">
        <v>5926.51</v>
      </c>
      <c r="H3" s="1">
        <v>207.21</v>
      </c>
      <c r="I3" s="1">
        <v>720.09</v>
      </c>
      <c r="J3" s="1"/>
      <c r="K3" s="1"/>
    </row>
    <row r="4" spans="1:11" x14ac:dyDescent="0.3">
      <c r="A4" s="3" t="s">
        <v>12</v>
      </c>
      <c r="B4" s="1">
        <v>6358.93</v>
      </c>
      <c r="C4" s="1">
        <v>13996.68</v>
      </c>
      <c r="D4" s="1">
        <v>3541.53</v>
      </c>
      <c r="E4" s="1">
        <v>6305.25</v>
      </c>
      <c r="F4" s="1">
        <v>160.9</v>
      </c>
      <c r="G4" s="1">
        <v>13.54</v>
      </c>
      <c r="H4" s="1">
        <v>75.08</v>
      </c>
      <c r="I4" s="1">
        <v>162.75</v>
      </c>
      <c r="J4" s="1">
        <v>68.36</v>
      </c>
      <c r="K4" s="1">
        <v>0.2</v>
      </c>
    </row>
    <row r="5" spans="1:11" x14ac:dyDescent="0.3">
      <c r="A5" s="3" t="s">
        <v>13</v>
      </c>
      <c r="B5" s="1">
        <v>845.93</v>
      </c>
      <c r="C5" s="1">
        <v>13743.02</v>
      </c>
      <c r="D5" s="1">
        <v>6061.73</v>
      </c>
      <c r="E5" s="1">
        <v>26578.58</v>
      </c>
      <c r="F5" s="1">
        <v>2440.14</v>
      </c>
      <c r="G5" s="1">
        <v>1012.2</v>
      </c>
      <c r="H5" s="1">
        <v>55.11</v>
      </c>
      <c r="I5" s="1">
        <v>346.69</v>
      </c>
      <c r="J5" s="1"/>
      <c r="K5" s="1">
        <v>131.99</v>
      </c>
    </row>
    <row r="6" spans="1:11" x14ac:dyDescent="0.3">
      <c r="A6" s="3" t="s">
        <v>14</v>
      </c>
      <c r="B6" s="1">
        <v>5268.89</v>
      </c>
      <c r="C6" s="1">
        <v>53253.78</v>
      </c>
      <c r="D6" s="1">
        <v>8219.14</v>
      </c>
      <c r="E6" s="1">
        <v>42393.09</v>
      </c>
      <c r="F6" s="1">
        <v>231.12</v>
      </c>
      <c r="G6" s="1">
        <v>528.30999999999995</v>
      </c>
      <c r="H6" s="1">
        <v>97.4</v>
      </c>
      <c r="I6" s="1">
        <v>975.45</v>
      </c>
      <c r="J6" s="1">
        <v>23.66</v>
      </c>
      <c r="K6" s="1">
        <v>4.28</v>
      </c>
    </row>
    <row r="7" spans="1:11" x14ac:dyDescent="0.3">
      <c r="A7" s="3" t="s">
        <v>15</v>
      </c>
      <c r="B7" s="1">
        <v>2083.48</v>
      </c>
      <c r="C7" s="1">
        <v>19653.95</v>
      </c>
      <c r="D7" s="1">
        <v>5402.37</v>
      </c>
      <c r="E7" s="1">
        <v>26993.72</v>
      </c>
      <c r="F7" s="1">
        <v>1126.9100000000001</v>
      </c>
      <c r="G7" s="1">
        <v>565.4</v>
      </c>
      <c r="H7" s="1">
        <v>187.34</v>
      </c>
      <c r="I7" s="1">
        <v>558.98</v>
      </c>
      <c r="J7" s="1">
        <v>11.99</v>
      </c>
      <c r="K7" s="1">
        <v>5.97</v>
      </c>
    </row>
    <row r="8" spans="1:11" x14ac:dyDescent="0.3">
      <c r="A8" s="3" t="s">
        <v>16</v>
      </c>
      <c r="B8" s="1">
        <v>830.55</v>
      </c>
      <c r="C8" s="1">
        <v>4422.3500000000004</v>
      </c>
      <c r="D8" s="1">
        <v>263.60000000000002</v>
      </c>
      <c r="E8" s="1">
        <v>1915.27</v>
      </c>
      <c r="F8" s="1">
        <v>1592.96</v>
      </c>
      <c r="G8" s="1">
        <v>174.61</v>
      </c>
      <c r="H8" s="1">
        <v>4.74</v>
      </c>
      <c r="I8" s="1">
        <v>20.41</v>
      </c>
      <c r="J8" s="1">
        <v>19.75</v>
      </c>
      <c r="K8" s="1">
        <v>4.67</v>
      </c>
    </row>
    <row r="9" spans="1:11" x14ac:dyDescent="0.3">
      <c r="A9" s="3" t="s">
        <v>17</v>
      </c>
      <c r="B9" s="1">
        <v>5147.34</v>
      </c>
      <c r="C9" s="1">
        <v>37549.47</v>
      </c>
      <c r="D9" s="1">
        <v>7661.41</v>
      </c>
      <c r="E9" s="1">
        <v>27810.53</v>
      </c>
      <c r="F9" s="1">
        <v>22.53</v>
      </c>
      <c r="G9" s="1">
        <v>5.36</v>
      </c>
      <c r="H9" s="1">
        <v>107.95</v>
      </c>
      <c r="I9" s="1">
        <v>569.29999999999995</v>
      </c>
      <c r="J9" s="1"/>
      <c r="K9" s="1"/>
    </row>
    <row r="10" spans="1:11" x14ac:dyDescent="0.3">
      <c r="A10" s="3" t="s">
        <v>18</v>
      </c>
      <c r="B10" s="1">
        <v>3521.67</v>
      </c>
      <c r="C10" s="1">
        <v>31457.47</v>
      </c>
      <c r="D10" s="1">
        <v>970.24</v>
      </c>
      <c r="E10" s="1">
        <v>5250.98</v>
      </c>
      <c r="F10" s="1">
        <v>502.82</v>
      </c>
      <c r="G10" s="1">
        <v>110.3</v>
      </c>
      <c r="H10" s="1">
        <v>527.26</v>
      </c>
      <c r="I10" s="1">
        <v>397.13</v>
      </c>
      <c r="J10" s="1">
        <v>1420.05</v>
      </c>
      <c r="K10" s="1">
        <v>4.0999999999999996</v>
      </c>
    </row>
    <row r="11" spans="1:11" x14ac:dyDescent="0.3">
      <c r="A11" s="3" t="s">
        <v>19</v>
      </c>
      <c r="B11" s="1">
        <v>971.28</v>
      </c>
      <c r="C11" s="1">
        <v>11324.57</v>
      </c>
      <c r="D11" s="1">
        <v>3414.8</v>
      </c>
      <c r="E11" s="1">
        <v>25280.39</v>
      </c>
      <c r="F11" s="1">
        <v>99.79</v>
      </c>
      <c r="G11" s="1">
        <v>47.22</v>
      </c>
      <c r="H11" s="1">
        <v>2144.71</v>
      </c>
      <c r="I11" s="1">
        <v>2078.11</v>
      </c>
      <c r="J11" s="1">
        <v>19.12</v>
      </c>
      <c r="K11" s="1">
        <v>1.57</v>
      </c>
    </row>
    <row r="12" spans="1:11" x14ac:dyDescent="0.3">
      <c r="A12" s="3" t="s">
        <v>20</v>
      </c>
      <c r="B12" s="1">
        <v>4620.9799999999996</v>
      </c>
      <c r="C12" s="1">
        <v>27894.59</v>
      </c>
      <c r="D12" s="1">
        <v>236.25</v>
      </c>
      <c r="E12" s="1">
        <v>243075.49</v>
      </c>
      <c r="F12" s="1">
        <v>7028.81</v>
      </c>
      <c r="G12" s="1">
        <v>1984.28</v>
      </c>
      <c r="H12" s="1">
        <v>21121.94</v>
      </c>
      <c r="I12" s="1">
        <v>31900.47</v>
      </c>
      <c r="J12" s="1">
        <v>138.43</v>
      </c>
      <c r="K12" s="1">
        <v>2.36</v>
      </c>
    </row>
    <row r="13" spans="1:11" x14ac:dyDescent="0.3">
      <c r="A13" s="3" t="s">
        <v>21</v>
      </c>
      <c r="B13" s="1">
        <v>31883.75</v>
      </c>
      <c r="C13" s="1">
        <v>239282.68</v>
      </c>
      <c r="D13" s="1">
        <v>97553.04</v>
      </c>
      <c r="E13" s="1">
        <v>154522.35999999999</v>
      </c>
      <c r="F13" s="1">
        <v>10484.01</v>
      </c>
      <c r="G13" s="1">
        <v>9255.4</v>
      </c>
      <c r="H13" s="1">
        <v>883.71</v>
      </c>
      <c r="I13" s="1">
        <v>3549.36</v>
      </c>
      <c r="J13" s="1">
        <v>4292.67</v>
      </c>
      <c r="K13" s="1">
        <v>173.8</v>
      </c>
    </row>
    <row r="14" spans="1:11" x14ac:dyDescent="0.3">
      <c r="A14" s="3" t="s">
        <v>22</v>
      </c>
      <c r="B14" s="1">
        <v>33323.589999999997</v>
      </c>
      <c r="C14" s="1">
        <v>140294.73000000001</v>
      </c>
      <c r="D14" s="1">
        <v>66561.8</v>
      </c>
      <c r="E14" s="1">
        <v>110497.98</v>
      </c>
      <c r="F14" s="1">
        <v>945.77</v>
      </c>
      <c r="G14" s="1">
        <v>372.07</v>
      </c>
      <c r="H14" s="1">
        <v>1161.21</v>
      </c>
      <c r="I14" s="1">
        <v>4052.61</v>
      </c>
      <c r="J14" s="1">
        <v>4962.8</v>
      </c>
      <c r="K14" s="1">
        <v>4.47</v>
      </c>
    </row>
    <row r="15" spans="1:11" x14ac:dyDescent="0.3">
      <c r="A15" s="3" t="s">
        <v>23</v>
      </c>
      <c r="B15" s="1">
        <v>4146.32</v>
      </c>
      <c r="C15" s="1">
        <v>49967.46</v>
      </c>
      <c r="D15" s="1">
        <v>11200.02</v>
      </c>
      <c r="E15" s="1">
        <v>37362.89</v>
      </c>
      <c r="F15" s="1">
        <v>23995.1</v>
      </c>
      <c r="G15" s="1">
        <v>3185.51</v>
      </c>
      <c r="H15" s="1">
        <v>250.98</v>
      </c>
      <c r="I15" s="1">
        <v>1158.03</v>
      </c>
      <c r="J15" s="1">
        <v>616.66999999999996</v>
      </c>
      <c r="K15" s="1">
        <v>130.99</v>
      </c>
    </row>
    <row r="16" spans="1:11" x14ac:dyDescent="0.3">
      <c r="A16" s="3" t="s">
        <v>24</v>
      </c>
      <c r="B16" s="1">
        <v>5902.65</v>
      </c>
      <c r="C16" s="1">
        <v>53918.75</v>
      </c>
      <c r="D16" s="1">
        <v>9251.57</v>
      </c>
      <c r="E16" s="1">
        <v>21285.34</v>
      </c>
      <c r="F16" s="1"/>
      <c r="G16" s="1">
        <v>28.44</v>
      </c>
      <c r="H16" s="1">
        <v>866.48</v>
      </c>
      <c r="I16" s="1">
        <v>1759.22</v>
      </c>
      <c r="J16" s="1"/>
      <c r="K16" s="1"/>
    </row>
    <row r="17" spans="1:11" x14ac:dyDescent="0.3">
      <c r="A17" s="3" t="s">
        <v>25</v>
      </c>
      <c r="B17" s="1">
        <v>399.83</v>
      </c>
      <c r="C17" s="1">
        <v>71.78</v>
      </c>
      <c r="D17" s="1">
        <v>5844.64</v>
      </c>
      <c r="E17" s="1">
        <v>846.92</v>
      </c>
      <c r="F17" s="1">
        <v>34888.160000000003</v>
      </c>
      <c r="G17" s="1">
        <v>51346.13</v>
      </c>
      <c r="H17" s="1">
        <v>7090.86</v>
      </c>
      <c r="I17" s="1">
        <v>2015.89</v>
      </c>
      <c r="J17" s="1">
        <v>989.56</v>
      </c>
      <c r="K17" s="1">
        <v>4.96</v>
      </c>
    </row>
    <row r="18" spans="1:11" x14ac:dyDescent="0.3">
      <c r="A18" s="3" t="s">
        <v>26</v>
      </c>
      <c r="B18" s="1">
        <v>1691.15</v>
      </c>
      <c r="C18" s="1">
        <v>9039.89</v>
      </c>
      <c r="D18" s="1">
        <v>38902.83</v>
      </c>
      <c r="E18" s="1">
        <v>6953.76</v>
      </c>
      <c r="F18" s="1">
        <v>1263.0999999999999</v>
      </c>
      <c r="G18" s="1">
        <v>875.42</v>
      </c>
      <c r="H18" s="1">
        <v>9939.68</v>
      </c>
      <c r="I18" s="1">
        <v>1191.3699999999999</v>
      </c>
      <c r="J18" s="1">
        <v>835.86</v>
      </c>
      <c r="K18" s="1">
        <v>5.79</v>
      </c>
    </row>
    <row r="19" spans="1:11" x14ac:dyDescent="0.3">
      <c r="A19" s="3" t="s">
        <v>27</v>
      </c>
      <c r="B19" s="1">
        <v>16312.04</v>
      </c>
      <c r="C19" s="1">
        <v>152378.65</v>
      </c>
      <c r="D19" s="1">
        <v>11805.14</v>
      </c>
      <c r="E19" s="1">
        <v>89566.05</v>
      </c>
      <c r="F19" s="1">
        <v>11765.01</v>
      </c>
      <c r="G19" s="1">
        <v>15524.78</v>
      </c>
      <c r="H19" s="1">
        <v>189.16</v>
      </c>
      <c r="I19" s="1">
        <v>2220.9899999999998</v>
      </c>
      <c r="J19" s="1">
        <v>1487.57</v>
      </c>
      <c r="K19" s="1">
        <v>71.150000000000006</v>
      </c>
    </row>
    <row r="20" spans="1:11" x14ac:dyDescent="0.3">
      <c r="A20" s="3" t="s">
        <v>28</v>
      </c>
      <c r="B20" s="1">
        <v>483.17</v>
      </c>
      <c r="C20" s="1">
        <v>4002.96</v>
      </c>
      <c r="D20" s="1">
        <v>886.65</v>
      </c>
      <c r="E20" s="1">
        <v>5247.69</v>
      </c>
      <c r="F20" s="1">
        <v>51.82</v>
      </c>
      <c r="G20" s="1">
        <v>182.78</v>
      </c>
      <c r="H20" s="1">
        <v>1.28</v>
      </c>
      <c r="I20" s="1">
        <v>23.35</v>
      </c>
      <c r="J20" s="1"/>
      <c r="K20" s="1">
        <v>27.39</v>
      </c>
    </row>
    <row r="21" spans="1:11" x14ac:dyDescent="0.3">
      <c r="A21" s="3" t="s">
        <v>29</v>
      </c>
      <c r="B21" s="1">
        <v>1302.47</v>
      </c>
      <c r="C21" s="1">
        <v>18549.18</v>
      </c>
      <c r="D21" s="1">
        <v>7100.49</v>
      </c>
      <c r="E21" s="1">
        <v>34649.03</v>
      </c>
      <c r="F21" s="1"/>
      <c r="G21" s="1">
        <v>64.92</v>
      </c>
      <c r="H21" s="1">
        <v>1620.24</v>
      </c>
      <c r="I21" s="1">
        <v>1303.97</v>
      </c>
      <c r="J21" s="1">
        <v>7.0000000000000007E-2</v>
      </c>
      <c r="K21" s="1"/>
    </row>
    <row r="22" spans="1:11" x14ac:dyDescent="0.3">
      <c r="A22" s="3" t="s">
        <v>30</v>
      </c>
      <c r="B22" s="1">
        <v>20.86</v>
      </c>
      <c r="C22" s="1">
        <v>27.23</v>
      </c>
      <c r="D22" s="1">
        <v>27.51</v>
      </c>
      <c r="E22" s="1">
        <v>69.33</v>
      </c>
      <c r="F22" s="1">
        <v>1.82</v>
      </c>
      <c r="G22" s="1">
        <v>9.5500000000000007</v>
      </c>
      <c r="H22" s="1">
        <v>1.56</v>
      </c>
      <c r="I22" s="1">
        <v>2.09</v>
      </c>
      <c r="J22" s="1"/>
      <c r="K22" s="1"/>
    </row>
    <row r="23" spans="1:11" x14ac:dyDescent="0.3">
      <c r="A23" s="3" t="s">
        <v>31</v>
      </c>
      <c r="B23" s="1">
        <v>2187.33</v>
      </c>
      <c r="C23" s="1">
        <v>33298.230000000003</v>
      </c>
      <c r="D23" s="1">
        <v>5023.0200000000004</v>
      </c>
      <c r="E23" s="1">
        <v>22480.71</v>
      </c>
      <c r="F23" s="1">
        <v>26.99</v>
      </c>
      <c r="G23" s="1">
        <v>31.08</v>
      </c>
      <c r="H23" s="1">
        <v>568.63</v>
      </c>
      <c r="I23" s="1">
        <v>1283.52</v>
      </c>
      <c r="J23" s="1">
        <v>387.63</v>
      </c>
      <c r="K23" s="1">
        <v>2.2599999999999998</v>
      </c>
    </row>
    <row r="24" spans="1:11" x14ac:dyDescent="0.3">
      <c r="A24" s="3" t="s">
        <v>32</v>
      </c>
      <c r="B24" s="1">
        <v>265.24</v>
      </c>
      <c r="C24" s="1">
        <v>964.43</v>
      </c>
      <c r="D24" s="1">
        <v>407.33</v>
      </c>
      <c r="E24" s="1">
        <v>948.95</v>
      </c>
      <c r="F24" s="1"/>
      <c r="G24" s="1"/>
      <c r="H24" s="1">
        <v>0.44</v>
      </c>
      <c r="I24" s="1">
        <v>9.0500000000000007</v>
      </c>
      <c r="J24" s="1"/>
      <c r="K24" s="1"/>
    </row>
    <row r="25" spans="1:11" x14ac:dyDescent="0.3">
      <c r="A25" s="3" t="s">
        <v>33</v>
      </c>
      <c r="B25" s="1">
        <v>93.37</v>
      </c>
      <c r="C25" s="1">
        <v>164.22</v>
      </c>
      <c r="D25" s="1"/>
      <c r="E25" s="1">
        <v>2.06</v>
      </c>
      <c r="F25" s="1">
        <v>48.38</v>
      </c>
      <c r="G25" s="1">
        <v>7.68</v>
      </c>
      <c r="H25" s="1"/>
      <c r="I25" s="1"/>
      <c r="J25" s="1">
        <v>0.27</v>
      </c>
      <c r="K25" s="1"/>
    </row>
    <row r="26" spans="1:11" x14ac:dyDescent="0.3">
      <c r="A26" s="3" t="s">
        <v>34</v>
      </c>
      <c r="B26" s="1">
        <v>253.25</v>
      </c>
      <c r="C26" s="1">
        <v>1966.33</v>
      </c>
      <c r="D26" s="1">
        <v>1294.75</v>
      </c>
      <c r="E26" s="1">
        <v>8685.1</v>
      </c>
      <c r="F26" s="1">
        <v>116.64</v>
      </c>
      <c r="G26" s="1">
        <v>1139.97</v>
      </c>
      <c r="H26" s="1">
        <v>109.24</v>
      </c>
      <c r="I26" s="1">
        <v>263.38</v>
      </c>
      <c r="J26" s="1">
        <v>16.48</v>
      </c>
      <c r="K26" s="1">
        <v>37.29</v>
      </c>
    </row>
    <row r="27" spans="1:11" x14ac:dyDescent="0.3">
      <c r="A27" s="3" t="s">
        <v>35</v>
      </c>
      <c r="B27" s="1">
        <v>5207.76</v>
      </c>
      <c r="C27" s="1">
        <v>14159.36</v>
      </c>
      <c r="D27" s="1">
        <v>10557.02</v>
      </c>
      <c r="E27" s="1">
        <v>3210.3</v>
      </c>
      <c r="F27" s="1">
        <v>391.62</v>
      </c>
      <c r="G27" s="1">
        <v>138.91999999999999</v>
      </c>
      <c r="H27" s="1">
        <v>431</v>
      </c>
      <c r="I27" s="1">
        <v>3163.28</v>
      </c>
      <c r="J27" s="1">
        <v>2616.98</v>
      </c>
      <c r="K27" s="1">
        <v>22.22</v>
      </c>
    </row>
    <row r="28" spans="1:11" x14ac:dyDescent="0.3">
      <c r="A28" s="3" t="s">
        <v>36</v>
      </c>
      <c r="B28" s="1">
        <v>437.84</v>
      </c>
      <c r="C28" s="1">
        <v>7189.87</v>
      </c>
      <c r="D28" s="1">
        <v>3979.34</v>
      </c>
      <c r="E28" s="1">
        <v>12735.32</v>
      </c>
      <c r="F28" s="1">
        <v>420.22</v>
      </c>
      <c r="G28" s="1">
        <v>111.63</v>
      </c>
      <c r="H28" s="1">
        <v>21.07</v>
      </c>
      <c r="I28" s="1">
        <v>538.65</v>
      </c>
      <c r="J28" s="1"/>
      <c r="K28" s="1">
        <v>1.41</v>
      </c>
    </row>
    <row r="29" spans="1:11" x14ac:dyDescent="0.3">
      <c r="A29" s="3" t="s">
        <v>37</v>
      </c>
      <c r="B29" s="1">
        <v>2767.82</v>
      </c>
      <c r="C29" s="1">
        <v>16973.03</v>
      </c>
      <c r="D29" s="1">
        <v>252.81</v>
      </c>
      <c r="E29" s="1">
        <v>114728.6</v>
      </c>
      <c r="F29" s="1">
        <v>47139.75</v>
      </c>
      <c r="G29" s="1">
        <v>106389.39</v>
      </c>
      <c r="H29" s="1">
        <v>21300.98</v>
      </c>
      <c r="I29" s="1">
        <v>13785.02</v>
      </c>
      <c r="J29" s="1">
        <v>448.54</v>
      </c>
      <c r="K29" s="1">
        <v>8.86</v>
      </c>
    </row>
    <row r="30" spans="1:11" x14ac:dyDescent="0.3">
      <c r="A30" s="3" t="s">
        <v>38</v>
      </c>
      <c r="B30" s="1">
        <v>18523.61</v>
      </c>
      <c r="C30" s="1">
        <v>156375.95000000001</v>
      </c>
      <c r="D30" s="1">
        <v>28597.17</v>
      </c>
      <c r="E30" s="1">
        <v>102411.76</v>
      </c>
      <c r="F30" s="1">
        <v>59.68</v>
      </c>
      <c r="G30" s="1">
        <v>148.15</v>
      </c>
      <c r="H30" s="1">
        <v>1111.0999999999999</v>
      </c>
      <c r="I30" s="1">
        <v>4710.82</v>
      </c>
      <c r="J30" s="1">
        <v>744.56</v>
      </c>
      <c r="K30" s="1">
        <v>0.62</v>
      </c>
    </row>
    <row r="31" spans="1:11" x14ac:dyDescent="0.3">
      <c r="A31" s="3" t="s">
        <v>39</v>
      </c>
      <c r="B31" s="1">
        <v>3622.6</v>
      </c>
      <c r="C31" s="1">
        <v>40977.83</v>
      </c>
      <c r="D31" s="1">
        <v>3607.47</v>
      </c>
      <c r="E31" s="1">
        <v>34143.31</v>
      </c>
      <c r="F31" s="1">
        <v>7277.13</v>
      </c>
      <c r="G31" s="1">
        <v>643.03</v>
      </c>
      <c r="H31" s="1">
        <v>64.790000000000006</v>
      </c>
      <c r="I31" s="1">
        <v>797.81</v>
      </c>
      <c r="J31" s="1">
        <v>809.66</v>
      </c>
      <c r="K31" s="1">
        <v>433.95</v>
      </c>
    </row>
    <row r="32" spans="1:11" x14ac:dyDescent="0.3">
      <c r="A32" s="3" t="s">
        <v>40</v>
      </c>
      <c r="B32" s="1">
        <v>13002.13</v>
      </c>
      <c r="C32" s="1">
        <v>109091.8</v>
      </c>
      <c r="D32" s="1">
        <v>32228.25</v>
      </c>
      <c r="E32" s="1">
        <v>75987.34</v>
      </c>
      <c r="F32" s="1">
        <v>699.67</v>
      </c>
      <c r="G32" s="1">
        <v>328.31</v>
      </c>
      <c r="H32" s="1">
        <v>2940.41</v>
      </c>
      <c r="I32" s="1">
        <v>3339.19</v>
      </c>
      <c r="J32" s="1">
        <v>784.97</v>
      </c>
      <c r="K32" s="1">
        <v>2.4</v>
      </c>
    </row>
    <row r="33" spans="1:11" x14ac:dyDescent="0.3">
      <c r="A33" s="3" t="s">
        <v>41</v>
      </c>
      <c r="B33" s="1">
        <v>2882.54</v>
      </c>
      <c r="C33" s="1">
        <v>41259.06</v>
      </c>
      <c r="D33" s="1">
        <v>3525.32</v>
      </c>
      <c r="E33" s="1">
        <v>28452.51</v>
      </c>
      <c r="F33" s="1">
        <v>11.46</v>
      </c>
      <c r="G33" s="1">
        <v>200.26</v>
      </c>
      <c r="H33" s="1">
        <v>297.18</v>
      </c>
      <c r="I33" s="1">
        <v>851.86</v>
      </c>
      <c r="J33" s="1"/>
      <c r="K33" s="1">
        <v>4.2300000000000004</v>
      </c>
    </row>
    <row r="34" spans="1:11" x14ac:dyDescent="0.3">
      <c r="A34" s="3" t="s">
        <v>42</v>
      </c>
      <c r="B34" s="1">
        <v>2877.21</v>
      </c>
      <c r="C34" s="1">
        <v>20506.27</v>
      </c>
      <c r="D34" s="1">
        <v>2975.79</v>
      </c>
      <c r="E34" s="1">
        <v>22037.3</v>
      </c>
      <c r="F34" s="1">
        <v>152.30000000000001</v>
      </c>
      <c r="G34" s="1">
        <v>111.53</v>
      </c>
      <c r="H34" s="1">
        <v>40.380000000000003</v>
      </c>
      <c r="I34" s="1">
        <v>325.06</v>
      </c>
      <c r="J34" s="1"/>
      <c r="K34" s="1"/>
    </row>
    <row r="35" spans="1:11" x14ac:dyDescent="0.3">
      <c r="A35" s="3" t="s">
        <v>43</v>
      </c>
      <c r="B35" s="1">
        <v>702.23</v>
      </c>
      <c r="C35" s="1">
        <v>5881.96</v>
      </c>
      <c r="D35" s="1">
        <v>1265.19</v>
      </c>
      <c r="E35" s="1">
        <v>11838.25</v>
      </c>
      <c r="F35" s="1">
        <v>196.25</v>
      </c>
      <c r="G35" s="1">
        <v>274.16000000000003</v>
      </c>
      <c r="H35" s="1">
        <v>25.46</v>
      </c>
      <c r="I35" s="1">
        <v>83.36</v>
      </c>
      <c r="J35" s="1">
        <v>7.29</v>
      </c>
      <c r="K35" s="1">
        <v>0.05</v>
      </c>
    </row>
    <row r="36" spans="1:11" x14ac:dyDescent="0.3">
      <c r="A36" s="3" t="s">
        <v>44</v>
      </c>
      <c r="B36" s="1">
        <v>12627.56</v>
      </c>
      <c r="C36" s="1">
        <v>230890.94</v>
      </c>
      <c r="D36" s="1">
        <v>46110.79</v>
      </c>
      <c r="E36" s="1">
        <v>133849.38</v>
      </c>
      <c r="F36" s="1">
        <v>66990</v>
      </c>
      <c r="G36" s="1">
        <v>10554.24</v>
      </c>
      <c r="H36" s="1">
        <v>177.76</v>
      </c>
      <c r="I36" s="1">
        <v>2966.84</v>
      </c>
      <c r="J36" s="1">
        <v>1243.01</v>
      </c>
      <c r="K36" s="1">
        <v>811.93</v>
      </c>
    </row>
    <row r="37" spans="1:11" x14ac:dyDescent="0.3">
      <c r="A37" s="3" t="s">
        <v>45</v>
      </c>
      <c r="B37" s="1">
        <v>6704.26</v>
      </c>
      <c r="C37" s="1">
        <v>37178.1</v>
      </c>
      <c r="D37" s="1">
        <v>4577.0200000000004</v>
      </c>
      <c r="E37" s="1">
        <v>295493.76000000001</v>
      </c>
      <c r="F37" s="1">
        <v>27608.73</v>
      </c>
      <c r="G37" s="1">
        <v>11132.28</v>
      </c>
      <c r="H37" s="1">
        <v>30113.74</v>
      </c>
      <c r="I37" s="1">
        <v>36857.07</v>
      </c>
      <c r="J37" s="1">
        <v>423.16</v>
      </c>
      <c r="K37" s="1">
        <v>21.38</v>
      </c>
    </row>
    <row r="38" spans="1:11" x14ac:dyDescent="0.3">
      <c r="A38" s="3" t="s">
        <v>46</v>
      </c>
      <c r="B38" s="1">
        <v>2804.71</v>
      </c>
      <c r="C38" s="1">
        <v>7939.53</v>
      </c>
      <c r="D38" s="1">
        <v>7521.15</v>
      </c>
      <c r="E38" s="1">
        <v>13068.91</v>
      </c>
      <c r="F38" s="1">
        <v>1374.21</v>
      </c>
      <c r="G38" s="1">
        <v>7090.7</v>
      </c>
      <c r="H38" s="1">
        <v>52.91</v>
      </c>
      <c r="I38" s="1">
        <v>1434.03</v>
      </c>
      <c r="J38" s="1"/>
      <c r="K38" s="1">
        <v>2.13</v>
      </c>
    </row>
    <row r="39" spans="1:11" x14ac:dyDescent="0.3">
      <c r="A39" s="3" t="s">
        <v>47</v>
      </c>
      <c r="B39" s="1">
        <v>13884.37</v>
      </c>
      <c r="C39" s="1">
        <v>321060.09000000003</v>
      </c>
      <c r="D39" s="1">
        <v>109742.47</v>
      </c>
      <c r="E39" s="1">
        <v>193171.85</v>
      </c>
      <c r="F39" s="1">
        <v>10667.81</v>
      </c>
      <c r="G39" s="1">
        <v>113598.52</v>
      </c>
      <c r="H39" s="1">
        <v>2100.9499999999998</v>
      </c>
      <c r="I39" s="1">
        <v>12947.43</v>
      </c>
      <c r="J39" s="1">
        <v>2203.83</v>
      </c>
      <c r="K39" s="1">
        <v>143.08000000000001</v>
      </c>
    </row>
    <row r="40" spans="1:11" x14ac:dyDescent="0.3">
      <c r="A40" s="3" t="s">
        <v>48</v>
      </c>
      <c r="B40" s="1">
        <v>20964.759999999998</v>
      </c>
      <c r="C40" s="1">
        <v>68541.279999999999</v>
      </c>
      <c r="D40" s="1">
        <v>82881.36</v>
      </c>
      <c r="E40" s="1">
        <v>24604.35</v>
      </c>
      <c r="F40" s="1">
        <v>18657.72</v>
      </c>
      <c r="G40" s="1">
        <v>2950.86</v>
      </c>
      <c r="H40" s="1">
        <v>23163.94</v>
      </c>
      <c r="I40" s="1">
        <v>2406.8000000000002</v>
      </c>
      <c r="J40" s="1">
        <v>4277.59</v>
      </c>
      <c r="K40" s="1">
        <v>11.09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E6A8-54B0-461E-999F-4A1FC6C27DBA}">
  <dimension ref="A1:BD14"/>
  <sheetViews>
    <sheetView zoomScale="85" zoomScaleNormal="85" workbookViewId="0">
      <selection activeCell="B18" sqref="B18"/>
    </sheetView>
  </sheetViews>
  <sheetFormatPr defaultRowHeight="14.4" x14ac:dyDescent="0.3"/>
  <cols>
    <col min="1" max="1" width="13.4414062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30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00'!B22</f>
        <v>20.86</v>
      </c>
      <c r="D5" s="9">
        <f>'tieri 00'!C22</f>
        <v>27.23</v>
      </c>
      <c r="E5" s="9">
        <f>'tieri 00'!D22</f>
        <v>27.51</v>
      </c>
      <c r="F5" s="9">
        <f>'tieri 00'!E22</f>
        <v>69.33</v>
      </c>
      <c r="G5" s="9">
        <f>'tieri 00'!F22</f>
        <v>1.82</v>
      </c>
      <c r="H5" s="9">
        <f>'tieri 00'!G22</f>
        <v>9.5500000000000007</v>
      </c>
      <c r="I5" s="9">
        <f>'tieri 00'!H22</f>
        <v>1.56</v>
      </c>
      <c r="J5" s="9">
        <f>'tieri 00'!I22</f>
        <v>2.09</v>
      </c>
      <c r="K5" s="9">
        <f>'tieri 00'!J22</f>
        <v>0</v>
      </c>
      <c r="L5" s="9">
        <f>'tieri 00'!K22</f>
        <v>0</v>
      </c>
      <c r="M5" s="9">
        <f>SUM(C5:L5)</f>
        <v>159.95000000000002</v>
      </c>
      <c r="Q5" s="9" t="s">
        <v>82</v>
      </c>
      <c r="R5" s="9">
        <f>C14</f>
        <v>20.86</v>
      </c>
      <c r="S5" s="9">
        <f t="shared" ref="S5:AA5" si="0">D14</f>
        <v>27.23</v>
      </c>
      <c r="T5" s="9">
        <f t="shared" si="0"/>
        <v>27.51</v>
      </c>
      <c r="U5" s="9">
        <f t="shared" si="0"/>
        <v>69.33</v>
      </c>
      <c r="V5" s="9">
        <f t="shared" si="0"/>
        <v>1.82</v>
      </c>
      <c r="W5" s="9">
        <f t="shared" si="0"/>
        <v>9.5500000000000007</v>
      </c>
      <c r="X5" s="9">
        <f t="shared" si="0"/>
        <v>1.56</v>
      </c>
      <c r="Y5" s="9">
        <f t="shared" si="0"/>
        <v>2.09</v>
      </c>
      <c r="Z5" s="9">
        <f t="shared" si="0"/>
        <v>0</v>
      </c>
      <c r="AA5" s="9">
        <f t="shared" si="0"/>
        <v>0</v>
      </c>
      <c r="AB5" s="10">
        <f>SUM(R5:AA5)</f>
        <v>159.95000000000002</v>
      </c>
      <c r="AE5" s="9" t="s">
        <v>83</v>
      </c>
      <c r="AF5" s="9">
        <f>R14</f>
        <v>21.03</v>
      </c>
      <c r="AG5" s="9">
        <f t="shared" ref="AG5:AO5" si="1">S14</f>
        <v>27.06</v>
      </c>
      <c r="AH5" s="9">
        <f t="shared" si="1"/>
        <v>27.51</v>
      </c>
      <c r="AI5" s="9">
        <f t="shared" si="1"/>
        <v>69.33</v>
      </c>
      <c r="AJ5" s="9">
        <f t="shared" si="1"/>
        <v>1.82</v>
      </c>
      <c r="AK5" s="9">
        <f t="shared" si="1"/>
        <v>9.5500000000000007</v>
      </c>
      <c r="AL5" s="9">
        <f t="shared" si="1"/>
        <v>1.56</v>
      </c>
      <c r="AM5" s="9">
        <f t="shared" si="1"/>
        <v>2.09</v>
      </c>
      <c r="AN5" s="9">
        <f t="shared" si="1"/>
        <v>0</v>
      </c>
      <c r="AO5" s="9">
        <f t="shared" si="1"/>
        <v>0</v>
      </c>
      <c r="AP5" s="10">
        <f>SUM(AF5:AO5)</f>
        <v>159.95000000000002</v>
      </c>
      <c r="AS5" s="9" t="s">
        <v>72</v>
      </c>
      <c r="AT5" s="9">
        <f>C5</f>
        <v>20.86</v>
      </c>
      <c r="AU5" s="9">
        <f t="shared" ref="AU5:BC5" si="2">D5</f>
        <v>27.23</v>
      </c>
      <c r="AV5" s="9">
        <f t="shared" si="2"/>
        <v>27.51</v>
      </c>
      <c r="AW5" s="9">
        <f t="shared" si="2"/>
        <v>69.33</v>
      </c>
      <c r="AX5" s="9">
        <f t="shared" si="2"/>
        <v>1.82</v>
      </c>
      <c r="AY5" s="9">
        <f t="shared" si="2"/>
        <v>9.5500000000000007</v>
      </c>
      <c r="AZ5" s="9">
        <f t="shared" si="2"/>
        <v>1.56</v>
      </c>
      <c r="BA5" s="9">
        <f t="shared" si="2"/>
        <v>2.09</v>
      </c>
      <c r="BB5" s="9">
        <f t="shared" si="2"/>
        <v>0</v>
      </c>
      <c r="BC5" s="9">
        <f t="shared" si="2"/>
        <v>0</v>
      </c>
      <c r="BD5" s="10">
        <f>SUM(AT5:BC5)</f>
        <v>159.95000000000002</v>
      </c>
    </row>
    <row r="6" spans="1:56" ht="28.8" x14ac:dyDescent="0.3">
      <c r="B6" s="11" t="s">
        <v>73</v>
      </c>
      <c r="C6" s="12">
        <f t="shared" ref="C6:K6" si="3">C5-C12</f>
        <v>0</v>
      </c>
      <c r="D6" s="12">
        <f t="shared" si="3"/>
        <v>0</v>
      </c>
      <c r="E6" s="12">
        <f t="shared" si="3"/>
        <v>0</v>
      </c>
      <c r="F6" s="12">
        <f t="shared" si="3"/>
        <v>0</v>
      </c>
      <c r="G6" s="12">
        <f t="shared" si="3"/>
        <v>0</v>
      </c>
      <c r="H6" s="12">
        <f t="shared" si="3"/>
        <v>0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0</v>
      </c>
      <c r="Q6" s="11" t="s">
        <v>73</v>
      </c>
      <c r="R6" s="12">
        <f t="shared" ref="R6:Z6" si="4">R5-R12</f>
        <v>0</v>
      </c>
      <c r="S6" s="12">
        <f t="shared" si="4"/>
        <v>0.17000000000000171</v>
      </c>
      <c r="T6" s="12">
        <f t="shared" si="4"/>
        <v>0</v>
      </c>
      <c r="U6" s="12">
        <f t="shared" si="4"/>
        <v>0</v>
      </c>
      <c r="V6" s="12">
        <f t="shared" si="4"/>
        <v>0</v>
      </c>
      <c r="W6" s="12">
        <f t="shared" si="4"/>
        <v>0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0.17000000000001592</v>
      </c>
      <c r="AE6" s="11" t="s">
        <v>73</v>
      </c>
      <c r="AF6" s="12">
        <f t="shared" ref="AF6:AN6" si="5">AF5-AF12</f>
        <v>0</v>
      </c>
      <c r="AG6" s="12">
        <f t="shared" si="5"/>
        <v>0.11999999999999744</v>
      </c>
      <c r="AH6" s="12">
        <f t="shared" si="5"/>
        <v>0</v>
      </c>
      <c r="AI6" s="12">
        <f t="shared" si="5"/>
        <v>4.9999999999997158E-2</v>
      </c>
      <c r="AJ6" s="12">
        <f t="shared" si="5"/>
        <v>0</v>
      </c>
      <c r="AK6" s="12">
        <f t="shared" si="5"/>
        <v>0</v>
      </c>
      <c r="AL6" s="12">
        <f t="shared" si="5"/>
        <v>0</v>
      </c>
      <c r="AM6" s="12">
        <f t="shared" si="5"/>
        <v>0</v>
      </c>
      <c r="AN6" s="12">
        <f t="shared" si="5"/>
        <v>0</v>
      </c>
      <c r="AO6" s="12"/>
      <c r="AP6" s="12">
        <f>AP5-AP12</f>
        <v>0.17000000000001592</v>
      </c>
      <c r="AS6" s="11" t="s">
        <v>73</v>
      </c>
      <c r="AT6" s="12">
        <f t="shared" ref="AT6:BB6" si="6">AT5-AT12</f>
        <v>0</v>
      </c>
      <c r="AU6" s="12">
        <f t="shared" si="6"/>
        <v>0.28999999999999915</v>
      </c>
      <c r="AV6" s="12">
        <f t="shared" si="6"/>
        <v>0</v>
      </c>
      <c r="AW6" s="12">
        <f t="shared" si="6"/>
        <v>4.9999999999997158E-2</v>
      </c>
      <c r="AX6" s="12">
        <f t="shared" si="6"/>
        <v>0</v>
      </c>
      <c r="AY6" s="12">
        <f t="shared" si="6"/>
        <v>0</v>
      </c>
      <c r="AZ6" s="12">
        <f t="shared" si="6"/>
        <v>0</v>
      </c>
      <c r="BA6" s="12">
        <f t="shared" si="6"/>
        <v>0</v>
      </c>
      <c r="BB6" s="12">
        <f t="shared" si="6"/>
        <v>0</v>
      </c>
      <c r="BC6" s="12"/>
      <c r="BD6" s="12">
        <f>BD5-BD12</f>
        <v>159.95000000000002</v>
      </c>
    </row>
    <row r="7" spans="1:56" ht="28.8" x14ac:dyDescent="0.3">
      <c r="B7" s="11" t="s">
        <v>74</v>
      </c>
      <c r="C7" s="12">
        <f t="shared" ref="C7:K7" si="7">C14-C12</f>
        <v>0</v>
      </c>
      <c r="D7" s="12">
        <f t="shared" si="7"/>
        <v>0</v>
      </c>
      <c r="E7" s="12">
        <f t="shared" si="7"/>
        <v>0</v>
      </c>
      <c r="F7" s="12">
        <f t="shared" si="7"/>
        <v>0</v>
      </c>
      <c r="G7" s="12">
        <f t="shared" si="7"/>
        <v>0</v>
      </c>
      <c r="H7" s="12">
        <f t="shared" si="7"/>
        <v>0</v>
      </c>
      <c r="I7" s="12">
        <f t="shared" si="7"/>
        <v>0</v>
      </c>
      <c r="J7" s="12">
        <f t="shared" si="7"/>
        <v>0</v>
      </c>
      <c r="K7" s="12">
        <f t="shared" si="7"/>
        <v>0</v>
      </c>
      <c r="L7" s="12"/>
      <c r="M7" s="12">
        <f>M14-M12</f>
        <v>0</v>
      </c>
      <c r="Q7" s="11" t="s">
        <v>74</v>
      </c>
      <c r="R7" s="12">
        <f t="shared" ref="R7:Z7" si="8">R14-R12</f>
        <v>0.17000000000000171</v>
      </c>
      <c r="S7" s="12">
        <f t="shared" si="8"/>
        <v>0</v>
      </c>
      <c r="T7" s="12">
        <f t="shared" si="8"/>
        <v>0</v>
      </c>
      <c r="U7" s="12">
        <f t="shared" si="8"/>
        <v>0</v>
      </c>
      <c r="V7" s="12">
        <f t="shared" si="8"/>
        <v>0</v>
      </c>
      <c r="W7" s="12">
        <f t="shared" si="8"/>
        <v>0</v>
      </c>
      <c r="X7" s="12">
        <f t="shared" si="8"/>
        <v>0</v>
      </c>
      <c r="Y7" s="12">
        <f t="shared" si="8"/>
        <v>0</v>
      </c>
      <c r="Z7" s="12">
        <f t="shared" si="8"/>
        <v>0</v>
      </c>
      <c r="AA7" s="12"/>
      <c r="AB7" s="12">
        <f>AB14-AB12</f>
        <v>0.17000000000001592</v>
      </c>
      <c r="AE7" s="11" t="s">
        <v>74</v>
      </c>
      <c r="AF7" s="12">
        <f t="shared" ref="AF7:AN7" si="9">AF14-AF12</f>
        <v>0.16999999999999815</v>
      </c>
      <c r="AG7" s="12">
        <f t="shared" si="9"/>
        <v>0</v>
      </c>
      <c r="AH7" s="12">
        <f t="shared" si="9"/>
        <v>0</v>
      </c>
      <c r="AI7" s="12">
        <f t="shared" si="9"/>
        <v>0</v>
      </c>
      <c r="AJ7" s="12">
        <f t="shared" si="9"/>
        <v>0</v>
      </c>
      <c r="AK7" s="12">
        <f t="shared" si="9"/>
        <v>0</v>
      </c>
      <c r="AL7" s="12">
        <f t="shared" si="9"/>
        <v>0</v>
      </c>
      <c r="AM7" s="12">
        <f t="shared" si="9"/>
        <v>0</v>
      </c>
      <c r="AN7" s="12">
        <f t="shared" si="9"/>
        <v>0</v>
      </c>
      <c r="AO7" s="12"/>
      <c r="AP7" s="12">
        <f>AP14-AP12</f>
        <v>0.17000000000001592</v>
      </c>
      <c r="AS7" s="11" t="s">
        <v>74</v>
      </c>
      <c r="AT7" s="12">
        <f t="shared" ref="AT7:BB7" si="10">AT14-AT12</f>
        <v>0.33999999999999986</v>
      </c>
      <c r="AU7" s="12">
        <f t="shared" si="10"/>
        <v>0</v>
      </c>
      <c r="AV7" s="12">
        <f t="shared" si="10"/>
        <v>0</v>
      </c>
      <c r="AW7" s="12">
        <f t="shared" si="10"/>
        <v>0</v>
      </c>
      <c r="AX7" s="12">
        <f t="shared" si="10"/>
        <v>0</v>
      </c>
      <c r="AY7" s="12">
        <f t="shared" si="10"/>
        <v>0</v>
      </c>
      <c r="AZ7" s="12">
        <f t="shared" si="10"/>
        <v>0</v>
      </c>
      <c r="BA7" s="12">
        <f t="shared" si="10"/>
        <v>0</v>
      </c>
      <c r="BB7" s="12">
        <f t="shared" si="10"/>
        <v>0</v>
      </c>
      <c r="BC7" s="12"/>
      <c r="BD7" s="12">
        <f>BD14-BD12</f>
        <v>159.95000000000002</v>
      </c>
    </row>
    <row r="8" spans="1:56" ht="28.8" x14ac:dyDescent="0.3">
      <c r="B8" s="11" t="s">
        <v>75</v>
      </c>
      <c r="C8" s="13">
        <f t="shared" ref="C8:K8" si="11">C7-C6</f>
        <v>0</v>
      </c>
      <c r="D8" s="13">
        <f t="shared" si="11"/>
        <v>0</v>
      </c>
      <c r="E8" s="13">
        <f t="shared" si="11"/>
        <v>0</v>
      </c>
      <c r="F8" s="13">
        <f t="shared" si="11"/>
        <v>0</v>
      </c>
      <c r="G8" s="13">
        <f t="shared" si="11"/>
        <v>0</v>
      </c>
      <c r="H8" s="13">
        <f t="shared" si="11"/>
        <v>0</v>
      </c>
      <c r="I8" s="13">
        <f t="shared" si="11"/>
        <v>0</v>
      </c>
      <c r="J8" s="13">
        <f t="shared" si="11"/>
        <v>0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0.17000000000000171</v>
      </c>
      <c r="S8" s="13">
        <f t="shared" si="12"/>
        <v>-0.17000000000000171</v>
      </c>
      <c r="T8" s="13">
        <f t="shared" si="12"/>
        <v>0</v>
      </c>
      <c r="U8" s="13">
        <f t="shared" si="12"/>
        <v>0</v>
      </c>
      <c r="V8" s="13">
        <f t="shared" si="12"/>
        <v>0</v>
      </c>
      <c r="W8" s="13">
        <f t="shared" si="12"/>
        <v>0</v>
      </c>
      <c r="X8" s="13">
        <f t="shared" si="12"/>
        <v>0</v>
      </c>
      <c r="Y8" s="13">
        <f t="shared" si="12"/>
        <v>0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0.16999999999999815</v>
      </c>
      <c r="AG8" s="13">
        <f t="shared" si="13"/>
        <v>-0.11999999999999744</v>
      </c>
      <c r="AH8" s="13">
        <f t="shared" si="13"/>
        <v>0</v>
      </c>
      <c r="AI8" s="13">
        <f t="shared" si="13"/>
        <v>-4.9999999999997158E-2</v>
      </c>
      <c r="AJ8" s="13">
        <f t="shared" si="13"/>
        <v>0</v>
      </c>
      <c r="AK8" s="13">
        <f t="shared" si="13"/>
        <v>0</v>
      </c>
      <c r="AL8" s="13">
        <f t="shared" si="13"/>
        <v>0</v>
      </c>
      <c r="AM8" s="13">
        <f t="shared" si="13"/>
        <v>0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0.33999999999999986</v>
      </c>
      <c r="AU8" s="13">
        <f t="shared" si="14"/>
        <v>-0.28999999999999915</v>
      </c>
      <c r="AV8" s="13">
        <f t="shared" si="14"/>
        <v>0</v>
      </c>
      <c r="AW8" s="13">
        <f t="shared" si="14"/>
        <v>-4.9999999999997158E-2</v>
      </c>
      <c r="AX8" s="13">
        <f t="shared" si="14"/>
        <v>0</v>
      </c>
      <c r="AY8" s="13">
        <f t="shared" si="14"/>
        <v>0</v>
      </c>
      <c r="AZ8" s="13">
        <f t="shared" si="14"/>
        <v>0</v>
      </c>
      <c r="BA8" s="13">
        <f t="shared" si="14"/>
        <v>0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0</v>
      </c>
      <c r="D9" s="16">
        <f t="shared" si="15"/>
        <v>0</v>
      </c>
      <c r="E9" s="16">
        <f t="shared" si="15"/>
        <v>0</v>
      </c>
      <c r="F9" s="16">
        <f t="shared" si="15"/>
        <v>0</v>
      </c>
      <c r="G9" s="16">
        <f t="shared" si="15"/>
        <v>0</v>
      </c>
      <c r="H9" s="16">
        <f t="shared" si="15"/>
        <v>0</v>
      </c>
      <c r="I9" s="16">
        <f t="shared" si="15"/>
        <v>0</v>
      </c>
      <c r="J9" s="16">
        <f t="shared" si="15"/>
        <v>0</v>
      </c>
      <c r="K9" s="16" t="s">
        <v>86</v>
      </c>
      <c r="L9" s="16"/>
      <c r="M9" s="17"/>
      <c r="Q9" s="15" t="s">
        <v>76</v>
      </c>
      <c r="R9" s="16">
        <f t="shared" ref="R9:Z9" si="16">R8/R5*100</f>
        <v>0.81495685522531969</v>
      </c>
      <c r="S9" s="16">
        <f t="shared" si="16"/>
        <v>-0.62431142122659455</v>
      </c>
      <c r="T9" s="16">
        <f t="shared" si="16"/>
        <v>0</v>
      </c>
      <c r="U9" s="16">
        <f t="shared" si="16"/>
        <v>0</v>
      </c>
      <c r="V9" s="16">
        <f t="shared" si="16"/>
        <v>0</v>
      </c>
      <c r="W9" s="16">
        <f t="shared" si="16"/>
        <v>0</v>
      </c>
      <c r="X9" s="16">
        <f t="shared" si="16"/>
        <v>0</v>
      </c>
      <c r="Y9" s="16">
        <f t="shared" si="16"/>
        <v>0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0.80836899667141282</v>
      </c>
      <c r="AG9" s="16">
        <f t="shared" si="17"/>
        <v>-0.44345898004433643</v>
      </c>
      <c r="AH9" s="16">
        <f t="shared" si="17"/>
        <v>0</v>
      </c>
      <c r="AI9" s="16">
        <f t="shared" si="17"/>
        <v>-7.2118851867874173E-2</v>
      </c>
      <c r="AJ9" s="16">
        <f t="shared" si="17"/>
        <v>0</v>
      </c>
      <c r="AK9" s="16">
        <f t="shared" si="17"/>
        <v>0</v>
      </c>
      <c r="AL9" s="16">
        <f t="shared" si="17"/>
        <v>0</v>
      </c>
      <c r="AM9" s="16">
        <f t="shared" si="17"/>
        <v>0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1.6299137104506225</v>
      </c>
      <c r="AU9" s="16">
        <f t="shared" si="18"/>
        <v>-1.0650018362100593</v>
      </c>
      <c r="AV9" s="16">
        <f t="shared" si="18"/>
        <v>0</v>
      </c>
      <c r="AW9" s="16">
        <f t="shared" si="18"/>
        <v>-7.2118851867874173E-2</v>
      </c>
      <c r="AX9" s="16">
        <f t="shared" si="18"/>
        <v>0</v>
      </c>
      <c r="AY9" s="16">
        <f t="shared" si="18"/>
        <v>0</v>
      </c>
      <c r="AZ9" s="16">
        <f t="shared" si="18"/>
        <v>0</v>
      </c>
      <c r="BA9" s="16">
        <f t="shared" si="18"/>
        <v>0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0</v>
      </c>
      <c r="D10" s="18">
        <f t="shared" si="19"/>
        <v>0</v>
      </c>
      <c r="E10" s="18">
        <f t="shared" si="19"/>
        <v>0</v>
      </c>
      <c r="F10" s="18">
        <f t="shared" si="19"/>
        <v>0</v>
      </c>
      <c r="G10" s="18">
        <f t="shared" si="19"/>
        <v>0</v>
      </c>
      <c r="H10" s="18">
        <f t="shared" si="19"/>
        <v>0</v>
      </c>
      <c r="I10" s="18">
        <f t="shared" si="19"/>
        <v>0</v>
      </c>
      <c r="J10" s="18">
        <f t="shared" si="19"/>
        <v>0</v>
      </c>
      <c r="K10" s="18">
        <f t="shared" si="19"/>
        <v>0</v>
      </c>
      <c r="L10" s="18"/>
      <c r="M10" s="18">
        <f>M6+M7</f>
        <v>0</v>
      </c>
      <c r="Q10" s="11" t="s">
        <v>77</v>
      </c>
      <c r="R10" s="18">
        <f t="shared" ref="R10:Z10" si="20">R6+R7</f>
        <v>0.17000000000000171</v>
      </c>
      <c r="S10" s="18">
        <f t="shared" si="20"/>
        <v>0.17000000000000171</v>
      </c>
      <c r="T10" s="18">
        <f t="shared" si="20"/>
        <v>0</v>
      </c>
      <c r="U10" s="18">
        <f t="shared" si="20"/>
        <v>0</v>
      </c>
      <c r="V10" s="18">
        <f t="shared" si="20"/>
        <v>0</v>
      </c>
      <c r="W10" s="18">
        <f t="shared" si="20"/>
        <v>0</v>
      </c>
      <c r="X10" s="18">
        <f t="shared" si="20"/>
        <v>0</v>
      </c>
      <c r="Y10" s="18">
        <f t="shared" si="20"/>
        <v>0</v>
      </c>
      <c r="Z10" s="18">
        <f t="shared" si="20"/>
        <v>0</v>
      </c>
      <c r="AA10" s="18"/>
      <c r="AB10" s="18">
        <f>AB6+AB7</f>
        <v>0.34000000000003183</v>
      </c>
      <c r="AE10" s="11" t="s">
        <v>77</v>
      </c>
      <c r="AF10" s="18">
        <f t="shared" ref="AF10:AN10" si="21">AF6+AF7</f>
        <v>0.16999999999999815</v>
      </c>
      <c r="AG10" s="18">
        <f t="shared" si="21"/>
        <v>0.11999999999999744</v>
      </c>
      <c r="AH10" s="18">
        <f t="shared" si="21"/>
        <v>0</v>
      </c>
      <c r="AI10" s="18">
        <f t="shared" si="21"/>
        <v>4.9999999999997158E-2</v>
      </c>
      <c r="AJ10" s="18">
        <f t="shared" si="21"/>
        <v>0</v>
      </c>
      <c r="AK10" s="18">
        <f t="shared" si="21"/>
        <v>0</v>
      </c>
      <c r="AL10" s="18">
        <f t="shared" si="21"/>
        <v>0</v>
      </c>
      <c r="AM10" s="18">
        <f t="shared" si="21"/>
        <v>0</v>
      </c>
      <c r="AN10" s="18">
        <f t="shared" si="21"/>
        <v>0</v>
      </c>
      <c r="AO10" s="18"/>
      <c r="AP10" s="18">
        <f>AP6+AP7</f>
        <v>0.34000000000003183</v>
      </c>
      <c r="AS10" s="11" t="s">
        <v>77</v>
      </c>
      <c r="AT10" s="18">
        <f t="shared" ref="AT10:BB10" si="22">AT6+AT7</f>
        <v>0.33999999999999986</v>
      </c>
      <c r="AU10" s="18">
        <f t="shared" si="22"/>
        <v>0.28999999999999915</v>
      </c>
      <c r="AV10" s="18">
        <f t="shared" si="22"/>
        <v>0</v>
      </c>
      <c r="AW10" s="18">
        <f t="shared" si="22"/>
        <v>4.9999999999997158E-2</v>
      </c>
      <c r="AX10" s="18">
        <f t="shared" si="22"/>
        <v>0</v>
      </c>
      <c r="AY10" s="18">
        <f t="shared" si="22"/>
        <v>0</v>
      </c>
      <c r="AZ10" s="18">
        <f t="shared" si="22"/>
        <v>0</v>
      </c>
      <c r="BA10" s="18">
        <f t="shared" si="22"/>
        <v>0</v>
      </c>
      <c r="BB10" s="18">
        <f t="shared" si="22"/>
        <v>0</v>
      </c>
      <c r="BC10" s="18"/>
      <c r="BD10" s="18">
        <f>BD6+BD7</f>
        <v>319.90000000000003</v>
      </c>
    </row>
    <row r="11" spans="1:56" ht="28.8" x14ac:dyDescent="0.3">
      <c r="B11" s="11" t="s">
        <v>78</v>
      </c>
      <c r="C11" s="19">
        <f t="shared" ref="C11:K11" si="23">C10/C5*100</f>
        <v>0</v>
      </c>
      <c r="D11" s="19">
        <f t="shared" si="23"/>
        <v>0</v>
      </c>
      <c r="E11" s="19">
        <f t="shared" si="23"/>
        <v>0</v>
      </c>
      <c r="F11" s="19">
        <f t="shared" si="23"/>
        <v>0</v>
      </c>
      <c r="G11" s="19">
        <f t="shared" si="23"/>
        <v>0</v>
      </c>
      <c r="H11" s="19">
        <f t="shared" si="23"/>
        <v>0</v>
      </c>
      <c r="I11" s="19">
        <f t="shared" si="23"/>
        <v>0</v>
      </c>
      <c r="J11" s="19">
        <f t="shared" si="23"/>
        <v>0</v>
      </c>
      <c r="K11" s="19" t="s">
        <v>86</v>
      </c>
      <c r="L11" s="19"/>
      <c r="M11" s="19">
        <f>M10/M5*100</f>
        <v>0</v>
      </c>
      <c r="Q11" s="11" t="s">
        <v>78</v>
      </c>
      <c r="R11" s="19">
        <f t="shared" ref="R11:Z11" si="24">R10/R5*100</f>
        <v>0.81495685522531969</v>
      </c>
      <c r="S11" s="19">
        <f t="shared" si="24"/>
        <v>0.62431142122659455</v>
      </c>
      <c r="T11" s="19">
        <f t="shared" si="24"/>
        <v>0</v>
      </c>
      <c r="U11" s="19">
        <f t="shared" si="24"/>
        <v>0</v>
      </c>
      <c r="V11" s="19">
        <f t="shared" si="24"/>
        <v>0</v>
      </c>
      <c r="W11" s="19">
        <f t="shared" si="24"/>
        <v>0</v>
      </c>
      <c r="X11" s="19">
        <f t="shared" si="24"/>
        <v>0</v>
      </c>
      <c r="Y11" s="19">
        <f t="shared" si="24"/>
        <v>0</v>
      </c>
      <c r="Z11" s="19" t="s">
        <v>86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0.80836899667141282</v>
      </c>
      <c r="AG11" s="19">
        <f t="shared" si="25"/>
        <v>0.44345898004433643</v>
      </c>
      <c r="AH11" s="19">
        <f t="shared" si="25"/>
        <v>0</v>
      </c>
      <c r="AI11" s="19">
        <f t="shared" si="25"/>
        <v>7.2118851867874173E-2</v>
      </c>
      <c r="AJ11" s="19">
        <f t="shared" si="25"/>
        <v>0</v>
      </c>
      <c r="AK11" s="19">
        <f t="shared" si="25"/>
        <v>0</v>
      </c>
      <c r="AL11" s="19">
        <f t="shared" si="25"/>
        <v>0</v>
      </c>
      <c r="AM11" s="19">
        <f t="shared" si="25"/>
        <v>0</v>
      </c>
      <c r="AN11" s="19" t="s">
        <v>86</v>
      </c>
      <c r="AO11" s="19"/>
      <c r="AP11" s="19">
        <f>AP10/AP5*100</f>
        <v>0.21256642700846004</v>
      </c>
      <c r="AS11" s="11" t="s">
        <v>78</v>
      </c>
      <c r="AT11" s="19">
        <f t="shared" ref="AT11:BA11" si="26">AT10/AT5*100</f>
        <v>1.6299137104506225</v>
      </c>
      <c r="AU11" s="19">
        <f t="shared" si="26"/>
        <v>1.0650018362100593</v>
      </c>
      <c r="AV11" s="19">
        <f t="shared" si="26"/>
        <v>0</v>
      </c>
      <c r="AW11" s="19">
        <f t="shared" si="26"/>
        <v>7.2118851867874173E-2</v>
      </c>
      <c r="AX11" s="19">
        <f t="shared" si="26"/>
        <v>0</v>
      </c>
      <c r="AY11" s="19">
        <f t="shared" si="26"/>
        <v>0</v>
      </c>
      <c r="AZ11" s="19">
        <f t="shared" si="26"/>
        <v>0</v>
      </c>
      <c r="BA11" s="19">
        <f t="shared" si="26"/>
        <v>0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'00-06'!B22</f>
        <v>20.86</v>
      </c>
      <c r="D12" s="12">
        <f>'00-06'!C22</f>
        <v>27.23</v>
      </c>
      <c r="E12" s="12">
        <f>'00-06'!D22</f>
        <v>27.51</v>
      </c>
      <c r="F12" s="12">
        <f>'00-06'!E22</f>
        <v>69.33</v>
      </c>
      <c r="G12" s="12">
        <f>'00-06'!F22</f>
        <v>1.82</v>
      </c>
      <c r="H12" s="12">
        <f>'00-06'!G22</f>
        <v>9.5500000000000007</v>
      </c>
      <c r="I12" s="12">
        <f>'00-06'!H22</f>
        <v>1.56</v>
      </c>
      <c r="J12" s="12">
        <f>'00-06'!I22</f>
        <v>2.09</v>
      </c>
      <c r="K12" s="12">
        <f>'00-06'!J22</f>
        <v>0</v>
      </c>
      <c r="L12" s="12">
        <f>'00-06'!K22</f>
        <v>0</v>
      </c>
      <c r="M12" s="20">
        <f>SUM(C12:L12)</f>
        <v>159.95000000000002</v>
      </c>
      <c r="Q12" s="11" t="s">
        <v>79</v>
      </c>
      <c r="R12" s="12">
        <f>'06-12'!B22</f>
        <v>20.86</v>
      </c>
      <c r="S12" s="12">
        <f>'06-12'!C22</f>
        <v>27.06</v>
      </c>
      <c r="T12" s="12">
        <f>'06-12'!D22</f>
        <v>27.51</v>
      </c>
      <c r="U12" s="12">
        <f>'06-12'!E22</f>
        <v>69.33</v>
      </c>
      <c r="V12" s="12">
        <f>'06-12'!F22</f>
        <v>1.82</v>
      </c>
      <c r="W12" s="12">
        <f>'06-12'!G22</f>
        <v>9.5500000000000007</v>
      </c>
      <c r="X12" s="12">
        <f>'06-12'!H22</f>
        <v>1.56</v>
      </c>
      <c r="Y12" s="12">
        <f>'06-12'!I22</f>
        <v>2.09</v>
      </c>
      <c r="Z12" s="12">
        <f>'06-12'!J22</f>
        <v>0</v>
      </c>
      <c r="AA12" s="12">
        <f>'06-12'!K22</f>
        <v>0</v>
      </c>
      <c r="AB12" s="20">
        <f>SUM(R12:AA12)</f>
        <v>159.78</v>
      </c>
      <c r="AE12" s="11" t="s">
        <v>79</v>
      </c>
      <c r="AF12" s="12">
        <f>'12-18'!B22</f>
        <v>21.03</v>
      </c>
      <c r="AG12" s="12">
        <f>'12-18'!C22</f>
        <v>26.94</v>
      </c>
      <c r="AH12" s="12">
        <f>'12-18'!D22</f>
        <v>27.51</v>
      </c>
      <c r="AI12" s="12">
        <f>'12-18'!E22</f>
        <v>69.28</v>
      </c>
      <c r="AJ12" s="12">
        <f>'12-18'!F22</f>
        <v>1.82</v>
      </c>
      <c r="AK12" s="12">
        <f>'12-18'!G22</f>
        <v>9.5500000000000007</v>
      </c>
      <c r="AL12" s="12">
        <f>'12-18'!H22</f>
        <v>1.56</v>
      </c>
      <c r="AM12" s="12">
        <f>'12-18'!I22</f>
        <v>2.09</v>
      </c>
      <c r="AN12" s="12">
        <f>'12-18'!J22</f>
        <v>0</v>
      </c>
      <c r="AO12" s="12">
        <f>'12-18'!K22</f>
        <v>0</v>
      </c>
      <c r="AP12" s="20">
        <f>SUM(AF12:AO12)</f>
        <v>159.78</v>
      </c>
      <c r="AS12" s="11" t="s">
        <v>79</v>
      </c>
      <c r="AT12" s="12">
        <f>'00-18'!B22</f>
        <v>20.86</v>
      </c>
      <c r="AU12" s="12">
        <f>'00-18'!C22</f>
        <v>26.94</v>
      </c>
      <c r="AV12" s="12">
        <f>'00-18'!D22</f>
        <v>27.51</v>
      </c>
      <c r="AW12" s="12">
        <f>'00-18'!E22</f>
        <v>69.28</v>
      </c>
      <c r="AX12" s="12">
        <f>'00-18'!F22</f>
        <v>1.82</v>
      </c>
      <c r="AY12" s="12">
        <f>'00-18'!G22</f>
        <v>9.5500000000000007</v>
      </c>
      <c r="AZ12" s="12">
        <f>'00-18'!H22</f>
        <v>1.56</v>
      </c>
      <c r="BA12" s="12">
        <f>'00-18'!I22</f>
        <v>2.09</v>
      </c>
      <c r="BB12" s="12">
        <f>'00-18'!J22</f>
        <v>0</v>
      </c>
      <c r="BC12" s="12">
        <f>'00-18'!K22</f>
        <v>0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100</v>
      </c>
      <c r="D13" s="19">
        <f t="shared" si="27"/>
        <v>100</v>
      </c>
      <c r="E13" s="19">
        <f t="shared" si="27"/>
        <v>100</v>
      </c>
      <c r="F13" s="19">
        <f t="shared" si="27"/>
        <v>100</v>
      </c>
      <c r="G13" s="19">
        <f t="shared" si="27"/>
        <v>100</v>
      </c>
      <c r="H13" s="19">
        <f t="shared" si="27"/>
        <v>100</v>
      </c>
      <c r="I13" s="19">
        <f t="shared" si="27"/>
        <v>100</v>
      </c>
      <c r="J13" s="19">
        <f t="shared" si="27"/>
        <v>100</v>
      </c>
      <c r="K13" s="19" t="s">
        <v>86</v>
      </c>
      <c r="L13" s="19"/>
      <c r="M13" s="19">
        <f>M12/M5*100</f>
        <v>100</v>
      </c>
      <c r="Q13" s="11" t="s">
        <v>80</v>
      </c>
      <c r="R13" s="19">
        <f t="shared" ref="R13:Z13" si="28">R12/R5*100</f>
        <v>100</v>
      </c>
      <c r="S13" s="19">
        <f t="shared" si="28"/>
        <v>99.375688578773406</v>
      </c>
      <c r="T13" s="19">
        <f t="shared" si="28"/>
        <v>100</v>
      </c>
      <c r="U13" s="19">
        <f t="shared" si="28"/>
        <v>100</v>
      </c>
      <c r="V13" s="19">
        <f t="shared" si="28"/>
        <v>100</v>
      </c>
      <c r="W13" s="19">
        <f t="shared" si="28"/>
        <v>100</v>
      </c>
      <c r="X13" s="19">
        <f t="shared" si="28"/>
        <v>100</v>
      </c>
      <c r="Y13" s="19">
        <f t="shared" si="28"/>
        <v>100</v>
      </c>
      <c r="Z13" s="19" t="s">
        <v>86</v>
      </c>
      <c r="AA13" s="19"/>
      <c r="AB13" s="19">
        <f>AB12/AB5*100</f>
        <v>99.893716786495773</v>
      </c>
      <c r="AE13" s="11" t="s">
        <v>80</v>
      </c>
      <c r="AF13" s="19">
        <f t="shared" ref="AF13:AN13" si="29">AF12/AF5*100</f>
        <v>100</v>
      </c>
      <c r="AG13" s="19">
        <f t="shared" si="29"/>
        <v>99.556541019955674</v>
      </c>
      <c r="AH13" s="19">
        <f t="shared" si="29"/>
        <v>100</v>
      </c>
      <c r="AI13" s="19">
        <f t="shared" si="29"/>
        <v>99.92788114813213</v>
      </c>
      <c r="AJ13" s="19">
        <f t="shared" si="29"/>
        <v>100</v>
      </c>
      <c r="AK13" s="19">
        <f t="shared" si="29"/>
        <v>100</v>
      </c>
      <c r="AL13" s="19">
        <f t="shared" si="29"/>
        <v>100</v>
      </c>
      <c r="AM13" s="19">
        <f t="shared" si="29"/>
        <v>100</v>
      </c>
      <c r="AN13" s="19" t="s">
        <v>86</v>
      </c>
      <c r="AO13" s="19"/>
      <c r="AP13" s="19">
        <f>AP12/AP5*100</f>
        <v>99.893716786495773</v>
      </c>
      <c r="AS13" s="11" t="s">
        <v>80</v>
      </c>
      <c r="AT13" s="19">
        <f t="shared" ref="AT13:BB13" si="30">AT12/AT5*100</f>
        <v>100</v>
      </c>
      <c r="AU13" s="19">
        <f t="shared" si="30"/>
        <v>98.934998163789942</v>
      </c>
      <c r="AV13" s="19">
        <f t="shared" si="30"/>
        <v>100</v>
      </c>
      <c r="AW13" s="19">
        <f t="shared" si="30"/>
        <v>99.92788114813213</v>
      </c>
      <c r="AX13" s="19">
        <f t="shared" si="30"/>
        <v>100</v>
      </c>
      <c r="AY13" s="19">
        <f t="shared" si="30"/>
        <v>100</v>
      </c>
      <c r="AZ13" s="19">
        <f t="shared" si="30"/>
        <v>100</v>
      </c>
      <c r="BA13" s="19">
        <f t="shared" si="30"/>
        <v>100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'06'!B22</f>
        <v>20.86</v>
      </c>
      <c r="D14" s="9">
        <f>'06'!C22</f>
        <v>27.23</v>
      </c>
      <c r="E14" s="9">
        <f>'06'!D22</f>
        <v>27.51</v>
      </c>
      <c r="F14" s="9">
        <f>'06'!E22</f>
        <v>69.33</v>
      </c>
      <c r="G14" s="9">
        <f>'06'!F22</f>
        <v>1.82</v>
      </c>
      <c r="H14" s="9">
        <f>'06'!G22</f>
        <v>9.5500000000000007</v>
      </c>
      <c r="I14" s="9">
        <f>'06'!H22</f>
        <v>1.56</v>
      </c>
      <c r="J14" s="9">
        <f>'06'!I22</f>
        <v>2.09</v>
      </c>
      <c r="K14" s="9">
        <f>'06'!J22</f>
        <v>0</v>
      </c>
      <c r="L14" s="9">
        <f>'06'!K22</f>
        <v>0</v>
      </c>
      <c r="M14" s="9">
        <f>SUM(C14:L14)</f>
        <v>159.95000000000002</v>
      </c>
      <c r="Q14" s="9" t="s">
        <v>83</v>
      </c>
      <c r="R14" s="9">
        <f>'12'!B22</f>
        <v>21.03</v>
      </c>
      <c r="S14" s="9">
        <f>'12'!C22</f>
        <v>27.06</v>
      </c>
      <c r="T14" s="9">
        <f>'12'!D22</f>
        <v>27.51</v>
      </c>
      <c r="U14" s="9">
        <f>'12'!E22</f>
        <v>69.33</v>
      </c>
      <c r="V14" s="9">
        <f>'12'!F22</f>
        <v>1.82</v>
      </c>
      <c r="W14" s="9">
        <f>'12'!G22</f>
        <v>9.5500000000000007</v>
      </c>
      <c r="X14" s="9">
        <f>'12'!H22</f>
        <v>1.56</v>
      </c>
      <c r="Y14" s="9">
        <f>'12'!I22</f>
        <v>2.09</v>
      </c>
      <c r="Z14" s="9">
        <f>'12'!J22</f>
        <v>0</v>
      </c>
      <c r="AA14" s="9">
        <f>'12'!K22</f>
        <v>0</v>
      </c>
      <c r="AB14" s="10">
        <f>SUM(R14:AA14)</f>
        <v>159.95000000000002</v>
      </c>
      <c r="AE14" s="9" t="s">
        <v>81</v>
      </c>
      <c r="AF14" s="9">
        <f>SUM('18'!B22)</f>
        <v>21.2</v>
      </c>
      <c r="AG14" s="9">
        <f>SUM('18'!C22)</f>
        <v>26.94</v>
      </c>
      <c r="AH14" s="9">
        <f>SUM('18'!D22)</f>
        <v>27.51</v>
      </c>
      <c r="AI14" s="9">
        <f>SUM('18'!E22)</f>
        <v>69.28</v>
      </c>
      <c r="AJ14" s="9">
        <f>SUM('18'!F22)</f>
        <v>1.82</v>
      </c>
      <c r="AK14" s="9">
        <f>SUM('18'!G22)</f>
        <v>9.5500000000000007</v>
      </c>
      <c r="AL14" s="9">
        <f>SUM('18'!H22)</f>
        <v>1.56</v>
      </c>
      <c r="AM14" s="9">
        <f>SUM('18'!I22)</f>
        <v>2.09</v>
      </c>
      <c r="AN14" s="9">
        <f>SUM('18'!J22)</f>
        <v>0</v>
      </c>
      <c r="AO14" s="9">
        <f>SUM('18'!K22)</f>
        <v>0</v>
      </c>
      <c r="AP14" s="10">
        <f>SUM(AF14:AO14)</f>
        <v>159.95000000000002</v>
      </c>
      <c r="AS14" s="9" t="s">
        <v>81</v>
      </c>
      <c r="AT14" s="9">
        <f>AF14</f>
        <v>21.2</v>
      </c>
      <c r="AU14" s="9">
        <f t="shared" ref="AU14:BC14" si="31">AG14</f>
        <v>26.94</v>
      </c>
      <c r="AV14" s="9">
        <f t="shared" si="31"/>
        <v>27.51</v>
      </c>
      <c r="AW14" s="9">
        <f t="shared" si="31"/>
        <v>69.28</v>
      </c>
      <c r="AX14" s="9">
        <f t="shared" si="31"/>
        <v>1.82</v>
      </c>
      <c r="AY14" s="9">
        <f t="shared" si="31"/>
        <v>9.5500000000000007</v>
      </c>
      <c r="AZ14" s="9">
        <f t="shared" si="31"/>
        <v>1.56</v>
      </c>
      <c r="BA14" s="9">
        <f t="shared" si="31"/>
        <v>2.09</v>
      </c>
      <c r="BB14" s="9">
        <f t="shared" si="31"/>
        <v>0</v>
      </c>
      <c r="BC14" s="9">
        <f t="shared" si="31"/>
        <v>0</v>
      </c>
      <c r="BD14" s="10">
        <f>SUM(AT14:BC14)</f>
        <v>159.95000000000002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58434-5EC5-4A2F-9229-3ABBDB53EBE8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1" max="1" width="9.664062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31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00'!B23</f>
        <v>2159.46</v>
      </c>
      <c r="D5" s="9">
        <f>'tieri 00'!C23</f>
        <v>33301.120000000003</v>
      </c>
      <c r="E5" s="9">
        <f>'tieri 00'!D23</f>
        <v>5071.88</v>
      </c>
      <c r="F5" s="9">
        <f>'tieri 00'!E23</f>
        <v>22452.68</v>
      </c>
      <c r="G5" s="9">
        <f>'tieri 00'!F23</f>
        <v>26.99</v>
      </c>
      <c r="H5" s="9">
        <f>'tieri 00'!G23</f>
        <v>32.71</v>
      </c>
      <c r="I5" s="9">
        <f>'tieri 00'!H23</f>
        <v>567.21</v>
      </c>
      <c r="J5" s="9">
        <f>'tieri 00'!I23</f>
        <v>1289.72</v>
      </c>
      <c r="K5" s="9">
        <f>'tieri 00'!J23</f>
        <v>387.63</v>
      </c>
      <c r="L5" s="9">
        <f>'tieri 00'!K23</f>
        <v>0</v>
      </c>
      <c r="M5" s="9">
        <f>SUM(C5:L5)</f>
        <v>65289.399999999994</v>
      </c>
      <c r="Q5" s="9" t="s">
        <v>82</v>
      </c>
      <c r="R5" s="9">
        <f>C14</f>
        <v>2187.33</v>
      </c>
      <c r="S5" s="9">
        <f t="shared" ref="S5:AA5" si="0">D14</f>
        <v>33298.230000000003</v>
      </c>
      <c r="T5" s="9">
        <f t="shared" si="0"/>
        <v>5023.0200000000004</v>
      </c>
      <c r="U5" s="9">
        <f t="shared" si="0"/>
        <v>22480.71</v>
      </c>
      <c r="V5" s="9">
        <f t="shared" si="0"/>
        <v>26.99</v>
      </c>
      <c r="W5" s="9">
        <f t="shared" si="0"/>
        <v>31.08</v>
      </c>
      <c r="X5" s="9">
        <f t="shared" si="0"/>
        <v>568.63</v>
      </c>
      <c r="Y5" s="9">
        <f t="shared" si="0"/>
        <v>1283.52</v>
      </c>
      <c r="Z5" s="9">
        <f t="shared" si="0"/>
        <v>387.63</v>
      </c>
      <c r="AA5" s="9">
        <f t="shared" si="0"/>
        <v>2.2599999999999998</v>
      </c>
      <c r="AB5" s="10">
        <f>SUM(R5:AA5)</f>
        <v>65289.399999999994</v>
      </c>
      <c r="AE5" s="9" t="s">
        <v>83</v>
      </c>
      <c r="AF5" s="9">
        <f>R14</f>
        <v>2210</v>
      </c>
      <c r="AG5" s="9">
        <f t="shared" ref="AG5:AO5" si="1">S14</f>
        <v>33280.79</v>
      </c>
      <c r="AH5" s="9">
        <f t="shared" si="1"/>
        <v>4875.42</v>
      </c>
      <c r="AI5" s="9">
        <f t="shared" si="1"/>
        <v>22625.21</v>
      </c>
      <c r="AJ5" s="9">
        <f t="shared" si="1"/>
        <v>25.73</v>
      </c>
      <c r="AK5" s="9">
        <f t="shared" si="1"/>
        <v>29.69</v>
      </c>
      <c r="AL5" s="9">
        <f t="shared" si="1"/>
        <v>567.98</v>
      </c>
      <c r="AM5" s="9">
        <f t="shared" si="1"/>
        <v>1287.05</v>
      </c>
      <c r="AN5" s="9">
        <f t="shared" si="1"/>
        <v>387.52</v>
      </c>
      <c r="AO5" s="9">
        <f t="shared" si="1"/>
        <v>0.01</v>
      </c>
      <c r="AP5" s="10">
        <f>SUM(AF5:AO5)</f>
        <v>65289.400000000009</v>
      </c>
      <c r="AS5" s="9" t="s">
        <v>72</v>
      </c>
      <c r="AT5" s="9">
        <f>C5</f>
        <v>2159.46</v>
      </c>
      <c r="AU5" s="9">
        <f t="shared" ref="AU5:BC5" si="2">D5</f>
        <v>33301.120000000003</v>
      </c>
      <c r="AV5" s="9">
        <f t="shared" si="2"/>
        <v>5071.88</v>
      </c>
      <c r="AW5" s="9">
        <f t="shared" si="2"/>
        <v>22452.68</v>
      </c>
      <c r="AX5" s="9">
        <f t="shared" si="2"/>
        <v>26.99</v>
      </c>
      <c r="AY5" s="9">
        <f t="shared" si="2"/>
        <v>32.71</v>
      </c>
      <c r="AZ5" s="9">
        <f t="shared" si="2"/>
        <v>567.21</v>
      </c>
      <c r="BA5" s="9">
        <f t="shared" si="2"/>
        <v>1289.72</v>
      </c>
      <c r="BB5" s="9">
        <f t="shared" si="2"/>
        <v>387.63</v>
      </c>
      <c r="BC5" s="9">
        <f t="shared" si="2"/>
        <v>0</v>
      </c>
      <c r="BD5" s="10">
        <f>SUM(AT5:BC5)</f>
        <v>65289.399999999994</v>
      </c>
    </row>
    <row r="6" spans="1:56" ht="28.8" x14ac:dyDescent="0.3">
      <c r="B6" s="11" t="s">
        <v>73</v>
      </c>
      <c r="C6" s="12">
        <f t="shared" ref="C6:K6" si="3">C5-C12</f>
        <v>20.329999999999927</v>
      </c>
      <c r="D6" s="12">
        <f t="shared" si="3"/>
        <v>93.060000000004948</v>
      </c>
      <c r="E6" s="12">
        <f t="shared" si="3"/>
        <v>86.359999999999673</v>
      </c>
      <c r="F6" s="12">
        <f t="shared" si="3"/>
        <v>776.56999999999971</v>
      </c>
      <c r="G6" s="12">
        <f t="shared" si="3"/>
        <v>0</v>
      </c>
      <c r="H6" s="12">
        <f t="shared" si="3"/>
        <v>1.6300000000000026</v>
      </c>
      <c r="I6" s="12">
        <f t="shared" si="3"/>
        <v>1.6900000000000546</v>
      </c>
      <c r="J6" s="12">
        <f t="shared" si="3"/>
        <v>8.3199999999999363</v>
      </c>
      <c r="K6" s="12">
        <f t="shared" si="3"/>
        <v>0</v>
      </c>
      <c r="L6" s="12"/>
      <c r="M6" s="12">
        <f>M5-M12</f>
        <v>987.9600000000064</v>
      </c>
      <c r="Q6" s="11" t="s">
        <v>73</v>
      </c>
      <c r="R6" s="12">
        <f t="shared" ref="R6:Z6" si="4">R5-R12</f>
        <v>40.380000000000109</v>
      </c>
      <c r="S6" s="12">
        <f t="shared" si="4"/>
        <v>163.99000000000524</v>
      </c>
      <c r="T6" s="12">
        <f t="shared" si="4"/>
        <v>155.46000000000004</v>
      </c>
      <c r="U6" s="12">
        <f t="shared" si="4"/>
        <v>352.02999999999884</v>
      </c>
      <c r="V6" s="12">
        <f t="shared" si="4"/>
        <v>1.259999999999998</v>
      </c>
      <c r="W6" s="12">
        <f t="shared" si="4"/>
        <v>1.389999999999997</v>
      </c>
      <c r="X6" s="12">
        <f t="shared" si="4"/>
        <v>2.0099999999999909</v>
      </c>
      <c r="Y6" s="12">
        <f t="shared" si="4"/>
        <v>0</v>
      </c>
      <c r="Z6" s="12">
        <f t="shared" si="4"/>
        <v>0.11000000000001364</v>
      </c>
      <c r="AA6" s="12"/>
      <c r="AB6" s="12">
        <f>AB5-AB12</f>
        <v>718.87999999999738</v>
      </c>
      <c r="AE6" s="11" t="s">
        <v>73</v>
      </c>
      <c r="AF6" s="12">
        <f t="shared" ref="AF6:AN6" si="5">AF5-AF12</f>
        <v>12.809999999999945</v>
      </c>
      <c r="AG6" s="12">
        <f t="shared" si="5"/>
        <v>39.580000000001746</v>
      </c>
      <c r="AH6" s="12">
        <f t="shared" si="5"/>
        <v>358.85000000000036</v>
      </c>
      <c r="AI6" s="12">
        <f t="shared" si="5"/>
        <v>309.59000000000015</v>
      </c>
      <c r="AJ6" s="12">
        <f t="shared" si="5"/>
        <v>0.78999999999999915</v>
      </c>
      <c r="AK6" s="12">
        <f t="shared" si="5"/>
        <v>0</v>
      </c>
      <c r="AL6" s="12">
        <f t="shared" si="5"/>
        <v>1.2000000000000455</v>
      </c>
      <c r="AM6" s="12">
        <f t="shared" si="5"/>
        <v>0</v>
      </c>
      <c r="AN6" s="12">
        <f t="shared" si="5"/>
        <v>0</v>
      </c>
      <c r="AO6" s="12"/>
      <c r="AP6" s="12">
        <f>AP5-AP12</f>
        <v>722.82000000000698</v>
      </c>
      <c r="AS6" s="11" t="s">
        <v>73</v>
      </c>
      <c r="AT6" s="12">
        <f t="shared" ref="AT6:BB6" si="6">AT5-AT12</f>
        <v>52.949999999999818</v>
      </c>
      <c r="AU6" s="12">
        <f t="shared" si="6"/>
        <v>286.25</v>
      </c>
      <c r="AV6" s="12">
        <f t="shared" si="6"/>
        <v>592.07999999999993</v>
      </c>
      <c r="AW6" s="12">
        <f t="shared" si="6"/>
        <v>1391.0900000000001</v>
      </c>
      <c r="AX6" s="12">
        <f t="shared" si="6"/>
        <v>2</v>
      </c>
      <c r="AY6" s="12">
        <f t="shared" si="6"/>
        <v>3.0199999999999996</v>
      </c>
      <c r="AZ6" s="12">
        <f t="shared" si="6"/>
        <v>4.9000000000000909</v>
      </c>
      <c r="BA6" s="12">
        <f t="shared" si="6"/>
        <v>8.3199999999999363</v>
      </c>
      <c r="BB6" s="12">
        <f t="shared" si="6"/>
        <v>0.11000000000001364</v>
      </c>
      <c r="BC6" s="12"/>
      <c r="BD6" s="12">
        <f>BD5-BD12</f>
        <v>65289.399999999994</v>
      </c>
    </row>
    <row r="7" spans="1:56" ht="28.8" x14ac:dyDescent="0.3">
      <c r="B7" s="11" t="s">
        <v>74</v>
      </c>
      <c r="C7" s="12">
        <f t="shared" ref="C7:K7" si="7">C14-C12</f>
        <v>48.199999999999818</v>
      </c>
      <c r="D7" s="12">
        <f t="shared" si="7"/>
        <v>90.17000000000553</v>
      </c>
      <c r="E7" s="12">
        <f t="shared" si="7"/>
        <v>37.5</v>
      </c>
      <c r="F7" s="12">
        <f t="shared" si="7"/>
        <v>804.59999999999854</v>
      </c>
      <c r="G7" s="12">
        <f t="shared" si="7"/>
        <v>0</v>
      </c>
      <c r="H7" s="12">
        <f t="shared" si="7"/>
        <v>0</v>
      </c>
      <c r="I7" s="12">
        <f t="shared" si="7"/>
        <v>3.1100000000000136</v>
      </c>
      <c r="J7" s="12">
        <f t="shared" si="7"/>
        <v>2.1199999999998909</v>
      </c>
      <c r="K7" s="12">
        <f t="shared" si="7"/>
        <v>0</v>
      </c>
      <c r="L7" s="12"/>
      <c r="M7" s="12">
        <f>M14-M12</f>
        <v>987.9600000000064</v>
      </c>
      <c r="Q7" s="11" t="s">
        <v>74</v>
      </c>
      <c r="R7" s="12">
        <f t="shared" ref="R7:Z7" si="8">R14-R12</f>
        <v>63.050000000000182</v>
      </c>
      <c r="S7" s="12">
        <f t="shared" si="8"/>
        <v>146.55000000000291</v>
      </c>
      <c r="T7" s="12">
        <f t="shared" si="8"/>
        <v>7.8599999999996726</v>
      </c>
      <c r="U7" s="12">
        <f t="shared" si="8"/>
        <v>496.52999999999884</v>
      </c>
      <c r="V7" s="12">
        <f t="shared" si="8"/>
        <v>0</v>
      </c>
      <c r="W7" s="12">
        <f t="shared" si="8"/>
        <v>0</v>
      </c>
      <c r="X7" s="12">
        <f t="shared" si="8"/>
        <v>1.3600000000000136</v>
      </c>
      <c r="Y7" s="12">
        <f t="shared" si="8"/>
        <v>3.5299999999999727</v>
      </c>
      <c r="Z7" s="12">
        <f t="shared" si="8"/>
        <v>0</v>
      </c>
      <c r="AA7" s="12"/>
      <c r="AB7" s="12">
        <f>AB14-AB12</f>
        <v>718.88000000001193</v>
      </c>
      <c r="AE7" s="11" t="s">
        <v>74</v>
      </c>
      <c r="AF7" s="12">
        <f t="shared" ref="AF7:AN7" si="9">AF14-AF12</f>
        <v>39.360000000000127</v>
      </c>
      <c r="AG7" s="12">
        <f t="shared" si="9"/>
        <v>377.59999999999854</v>
      </c>
      <c r="AH7" s="12">
        <f t="shared" si="9"/>
        <v>34.850000000000364</v>
      </c>
      <c r="AI7" s="12">
        <f t="shared" si="9"/>
        <v>260.19000000000233</v>
      </c>
      <c r="AJ7" s="12">
        <f t="shared" si="9"/>
        <v>0.96999999999999886</v>
      </c>
      <c r="AK7" s="12">
        <f t="shared" si="9"/>
        <v>8.379999999999999</v>
      </c>
      <c r="AL7" s="12">
        <f t="shared" si="9"/>
        <v>0.52999999999997272</v>
      </c>
      <c r="AM7" s="12">
        <f t="shared" si="9"/>
        <v>0.94000000000005457</v>
      </c>
      <c r="AN7" s="12">
        <f t="shared" si="9"/>
        <v>0</v>
      </c>
      <c r="AO7" s="12"/>
      <c r="AP7" s="12">
        <f>AP14-AP12</f>
        <v>722.81999999999243</v>
      </c>
      <c r="AS7" s="11" t="s">
        <v>74</v>
      </c>
      <c r="AT7" s="12">
        <f t="shared" ref="AT7:BB7" si="10">AT14-AT12</f>
        <v>130.03999999999996</v>
      </c>
      <c r="AU7" s="12">
        <f t="shared" si="10"/>
        <v>603.93999999999505</v>
      </c>
      <c r="AV7" s="12">
        <f t="shared" si="10"/>
        <v>71.619999999999891</v>
      </c>
      <c r="AW7" s="12">
        <f t="shared" si="10"/>
        <v>1514.2200000000012</v>
      </c>
      <c r="AX7" s="12">
        <f t="shared" si="10"/>
        <v>0.92000000000000171</v>
      </c>
      <c r="AY7" s="12">
        <f t="shared" si="10"/>
        <v>8.379999999999999</v>
      </c>
      <c r="AZ7" s="12">
        <f t="shared" si="10"/>
        <v>5</v>
      </c>
      <c r="BA7" s="12">
        <f t="shared" si="10"/>
        <v>6.5899999999999181</v>
      </c>
      <c r="BB7" s="12">
        <f t="shared" si="10"/>
        <v>0</v>
      </c>
      <c r="BC7" s="12"/>
      <c r="BD7" s="12">
        <f>BD14-BD12</f>
        <v>65289.399999999994</v>
      </c>
    </row>
    <row r="8" spans="1:56" ht="28.8" x14ac:dyDescent="0.3">
      <c r="B8" s="11" t="s">
        <v>75</v>
      </c>
      <c r="C8" s="13">
        <f t="shared" ref="C8:K8" si="11">C7-C6</f>
        <v>27.869999999999891</v>
      </c>
      <c r="D8" s="13">
        <f t="shared" si="11"/>
        <v>-2.8899999999994179</v>
      </c>
      <c r="E8" s="13">
        <f t="shared" si="11"/>
        <v>-48.859999999999673</v>
      </c>
      <c r="F8" s="13">
        <f t="shared" si="11"/>
        <v>28.029999999998836</v>
      </c>
      <c r="G8" s="13">
        <f t="shared" si="11"/>
        <v>0</v>
      </c>
      <c r="H8" s="13">
        <f t="shared" si="11"/>
        <v>-1.6300000000000026</v>
      </c>
      <c r="I8" s="13">
        <f t="shared" si="11"/>
        <v>1.4199999999999591</v>
      </c>
      <c r="J8" s="13">
        <f t="shared" si="11"/>
        <v>-6.2000000000000455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22.670000000000073</v>
      </c>
      <c r="S8" s="13">
        <f t="shared" si="12"/>
        <v>-17.440000000002328</v>
      </c>
      <c r="T8" s="13">
        <f t="shared" si="12"/>
        <v>-147.60000000000036</v>
      </c>
      <c r="U8" s="13">
        <f t="shared" si="12"/>
        <v>144.5</v>
      </c>
      <c r="V8" s="13">
        <f t="shared" si="12"/>
        <v>-1.259999999999998</v>
      </c>
      <c r="W8" s="13">
        <f t="shared" si="12"/>
        <v>-1.389999999999997</v>
      </c>
      <c r="X8" s="13">
        <f t="shared" si="12"/>
        <v>-0.64999999999997726</v>
      </c>
      <c r="Y8" s="13">
        <f t="shared" si="12"/>
        <v>3.5299999999999727</v>
      </c>
      <c r="Z8" s="13">
        <f t="shared" si="12"/>
        <v>-0.11000000000001364</v>
      </c>
      <c r="AA8" s="13"/>
      <c r="AB8" s="14"/>
      <c r="AE8" s="11" t="s">
        <v>75</v>
      </c>
      <c r="AF8" s="13">
        <f t="shared" ref="AF8:AN8" si="13">AF7-AF6</f>
        <v>26.550000000000182</v>
      </c>
      <c r="AG8" s="13">
        <f t="shared" si="13"/>
        <v>338.0199999999968</v>
      </c>
      <c r="AH8" s="13">
        <f t="shared" si="13"/>
        <v>-324</v>
      </c>
      <c r="AI8" s="13">
        <f t="shared" si="13"/>
        <v>-49.399999999997817</v>
      </c>
      <c r="AJ8" s="13">
        <f t="shared" si="13"/>
        <v>0.17999999999999972</v>
      </c>
      <c r="AK8" s="13">
        <f t="shared" si="13"/>
        <v>8.379999999999999</v>
      </c>
      <c r="AL8" s="13">
        <f t="shared" si="13"/>
        <v>-0.67000000000007276</v>
      </c>
      <c r="AM8" s="13">
        <f t="shared" si="13"/>
        <v>0.94000000000005457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77.090000000000146</v>
      </c>
      <c r="AU8" s="13">
        <f t="shared" si="14"/>
        <v>317.68999999999505</v>
      </c>
      <c r="AV8" s="13">
        <f t="shared" si="14"/>
        <v>-520.46</v>
      </c>
      <c r="AW8" s="13">
        <f t="shared" si="14"/>
        <v>123.13000000000102</v>
      </c>
      <c r="AX8" s="13">
        <f t="shared" si="14"/>
        <v>-1.0799999999999983</v>
      </c>
      <c r="AY8" s="13">
        <f t="shared" si="14"/>
        <v>5.3599999999999994</v>
      </c>
      <c r="AZ8" s="13">
        <f t="shared" si="14"/>
        <v>9.9999999999909051E-2</v>
      </c>
      <c r="BA8" s="13">
        <f t="shared" si="14"/>
        <v>-1.7300000000000182</v>
      </c>
      <c r="BB8" s="13">
        <f t="shared" si="14"/>
        <v>-0.11000000000001364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1.2906004278847438</v>
      </c>
      <c r="D9" s="16">
        <f t="shared" si="15"/>
        <v>-8.6783867929950045E-3</v>
      </c>
      <c r="E9" s="16">
        <f t="shared" si="15"/>
        <v>-0.96335086792273628</v>
      </c>
      <c r="F9" s="16">
        <f t="shared" si="15"/>
        <v>0.124840330864729</v>
      </c>
      <c r="G9" s="16">
        <f t="shared" si="15"/>
        <v>0</v>
      </c>
      <c r="H9" s="16">
        <f t="shared" si="15"/>
        <v>-4.9831855701620373</v>
      </c>
      <c r="I9" s="16">
        <f t="shared" si="15"/>
        <v>0.25034819555366777</v>
      </c>
      <c r="J9" s="16">
        <f t="shared" si="15"/>
        <v>-0.48072449834072867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1.036423402047248</v>
      </c>
      <c r="S9" s="16">
        <f t="shared" si="16"/>
        <v>-5.2375156277082377E-2</v>
      </c>
      <c r="T9" s="16">
        <f t="shared" si="16"/>
        <v>-2.9384712782350131</v>
      </c>
      <c r="U9" s="16">
        <f t="shared" si="16"/>
        <v>0.6427732931922524</v>
      </c>
      <c r="V9" s="16">
        <f t="shared" si="16"/>
        <v>-4.6683957021118863</v>
      </c>
      <c r="W9" s="16">
        <f t="shared" si="16"/>
        <v>-4.4723294723294629</v>
      </c>
      <c r="X9" s="16">
        <f t="shared" si="16"/>
        <v>-0.11430983240419558</v>
      </c>
      <c r="Y9" s="16">
        <f t="shared" si="16"/>
        <v>0.2750249314385419</v>
      </c>
      <c r="Z9" s="16">
        <f t="shared" si="16"/>
        <v>-2.8377576554965724E-2</v>
      </c>
      <c r="AA9" s="16"/>
      <c r="AB9" s="17"/>
      <c r="AE9" s="15" t="s">
        <v>76</v>
      </c>
      <c r="AF9" s="16">
        <f t="shared" ref="AF9:AN9" si="17">AF8/AF5*100</f>
        <v>1.2013574660633566</v>
      </c>
      <c r="AG9" s="16">
        <f t="shared" si="17"/>
        <v>1.0156609864128729</v>
      </c>
      <c r="AH9" s="16">
        <f t="shared" si="17"/>
        <v>-6.6455813037645983</v>
      </c>
      <c r="AI9" s="16">
        <f t="shared" si="17"/>
        <v>-0.21834051485046024</v>
      </c>
      <c r="AJ9" s="16">
        <f t="shared" si="17"/>
        <v>0.69957248348231527</v>
      </c>
      <c r="AK9" s="16">
        <f t="shared" si="17"/>
        <v>28.224991579656443</v>
      </c>
      <c r="AL9" s="16">
        <f t="shared" si="17"/>
        <v>-0.11796190006691656</v>
      </c>
      <c r="AM9" s="16">
        <f t="shared" si="17"/>
        <v>7.3035235616336167E-2</v>
      </c>
      <c r="AN9" s="16">
        <f t="shared" si="17"/>
        <v>0</v>
      </c>
      <c r="AO9" s="16"/>
      <c r="AP9" s="17"/>
      <c r="AS9" s="15" t="s">
        <v>76</v>
      </c>
      <c r="AT9" s="16">
        <f t="shared" ref="AT9:BB9" si="18">AT8/AT5*100</f>
        <v>3.5698739499689802</v>
      </c>
      <c r="AU9" s="16">
        <f t="shared" si="18"/>
        <v>0.95399193780868341</v>
      </c>
      <c r="AV9" s="16">
        <f t="shared" si="18"/>
        <v>-10.261678115412826</v>
      </c>
      <c r="AW9" s="16">
        <f t="shared" si="18"/>
        <v>0.54839778592132882</v>
      </c>
      <c r="AX9" s="16">
        <f t="shared" si="18"/>
        <v>-4.0014820303816165</v>
      </c>
      <c r="AY9" s="16">
        <f t="shared" si="18"/>
        <v>16.386426169367162</v>
      </c>
      <c r="AZ9" s="16">
        <f t="shared" si="18"/>
        <v>1.763015461643995E-2</v>
      </c>
      <c r="BA9" s="16">
        <f t="shared" si="18"/>
        <v>-0.13413764227894567</v>
      </c>
      <c r="BB9" s="16">
        <f t="shared" si="18"/>
        <v>-2.8377576554965724E-2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68.529999999999745</v>
      </c>
      <c r="D10" s="18">
        <f t="shared" si="19"/>
        <v>183.23000000001048</v>
      </c>
      <c r="E10" s="18">
        <f t="shared" si="19"/>
        <v>123.85999999999967</v>
      </c>
      <c r="F10" s="18">
        <f t="shared" si="19"/>
        <v>1581.1699999999983</v>
      </c>
      <c r="G10" s="18">
        <f t="shared" si="19"/>
        <v>0</v>
      </c>
      <c r="H10" s="18">
        <f t="shared" si="19"/>
        <v>1.6300000000000026</v>
      </c>
      <c r="I10" s="18">
        <f t="shared" si="19"/>
        <v>4.8000000000000682</v>
      </c>
      <c r="J10" s="18">
        <f t="shared" si="19"/>
        <v>10.439999999999827</v>
      </c>
      <c r="K10" s="18">
        <f t="shared" si="19"/>
        <v>0</v>
      </c>
      <c r="L10" s="18"/>
      <c r="M10" s="18">
        <f>M6+M7</f>
        <v>1975.9200000000128</v>
      </c>
      <c r="Q10" s="11" t="s">
        <v>77</v>
      </c>
      <c r="R10" s="18">
        <f t="shared" ref="R10:Z10" si="20">R6+R7</f>
        <v>103.43000000000029</v>
      </c>
      <c r="S10" s="18">
        <f t="shared" si="20"/>
        <v>310.54000000000815</v>
      </c>
      <c r="T10" s="18">
        <f t="shared" si="20"/>
        <v>163.31999999999971</v>
      </c>
      <c r="U10" s="18">
        <f t="shared" si="20"/>
        <v>848.55999999999767</v>
      </c>
      <c r="V10" s="18">
        <f t="shared" si="20"/>
        <v>1.259999999999998</v>
      </c>
      <c r="W10" s="18">
        <f t="shared" si="20"/>
        <v>1.389999999999997</v>
      </c>
      <c r="X10" s="18">
        <f t="shared" si="20"/>
        <v>3.3700000000000045</v>
      </c>
      <c r="Y10" s="18">
        <f t="shared" si="20"/>
        <v>3.5299999999999727</v>
      </c>
      <c r="Z10" s="18">
        <f t="shared" si="20"/>
        <v>0.11000000000001364</v>
      </c>
      <c r="AA10" s="18"/>
      <c r="AB10" s="18">
        <f>AB6+AB7</f>
        <v>1437.7600000000093</v>
      </c>
      <c r="AE10" s="11" t="s">
        <v>77</v>
      </c>
      <c r="AF10" s="18">
        <f t="shared" ref="AF10:AN10" si="21">AF6+AF7</f>
        <v>52.170000000000073</v>
      </c>
      <c r="AG10" s="18">
        <f t="shared" si="21"/>
        <v>417.18000000000029</v>
      </c>
      <c r="AH10" s="18">
        <f t="shared" si="21"/>
        <v>393.70000000000073</v>
      </c>
      <c r="AI10" s="18">
        <f t="shared" si="21"/>
        <v>569.78000000000247</v>
      </c>
      <c r="AJ10" s="18">
        <f t="shared" si="21"/>
        <v>1.759999999999998</v>
      </c>
      <c r="AK10" s="18">
        <f t="shared" si="21"/>
        <v>8.379999999999999</v>
      </c>
      <c r="AL10" s="18">
        <f t="shared" si="21"/>
        <v>1.7300000000000182</v>
      </c>
      <c r="AM10" s="18">
        <f t="shared" si="21"/>
        <v>0.94000000000005457</v>
      </c>
      <c r="AN10" s="18">
        <f t="shared" si="21"/>
        <v>0</v>
      </c>
      <c r="AO10" s="18"/>
      <c r="AP10" s="18">
        <f>AP6+AP7</f>
        <v>1445.6399999999994</v>
      </c>
      <c r="AS10" s="11" t="s">
        <v>77</v>
      </c>
      <c r="AT10" s="18">
        <f t="shared" ref="AT10:BB10" si="22">AT6+AT7</f>
        <v>182.98999999999978</v>
      </c>
      <c r="AU10" s="18">
        <f t="shared" si="22"/>
        <v>890.18999999999505</v>
      </c>
      <c r="AV10" s="18">
        <f t="shared" si="22"/>
        <v>663.69999999999982</v>
      </c>
      <c r="AW10" s="18">
        <f t="shared" si="22"/>
        <v>2905.3100000000013</v>
      </c>
      <c r="AX10" s="18">
        <f t="shared" si="22"/>
        <v>2.9200000000000017</v>
      </c>
      <c r="AY10" s="18">
        <f t="shared" si="22"/>
        <v>11.399999999999999</v>
      </c>
      <c r="AZ10" s="18">
        <f t="shared" si="22"/>
        <v>9.9000000000000909</v>
      </c>
      <c r="BA10" s="18">
        <f t="shared" si="22"/>
        <v>14.909999999999854</v>
      </c>
      <c r="BB10" s="18">
        <f t="shared" si="22"/>
        <v>0.11000000000001364</v>
      </c>
      <c r="BC10" s="18"/>
      <c r="BD10" s="18">
        <f>BD6+BD7</f>
        <v>130578.79999999999</v>
      </c>
    </row>
    <row r="11" spans="1:56" ht="28.8" x14ac:dyDescent="0.3">
      <c r="B11" s="11" t="s">
        <v>78</v>
      </c>
      <c r="C11" s="19">
        <f t="shared" ref="C11:K11" si="23">C10/C5*100</f>
        <v>3.1734785548238795</v>
      </c>
      <c r="D11" s="19">
        <f t="shared" si="23"/>
        <v>0.55022173428404353</v>
      </c>
      <c r="E11" s="19">
        <f t="shared" si="23"/>
        <v>2.4420924785286653</v>
      </c>
      <c r="F11" s="19">
        <f t="shared" si="23"/>
        <v>7.0422328203136475</v>
      </c>
      <c r="G11" s="19">
        <f t="shared" si="23"/>
        <v>0</v>
      </c>
      <c r="H11" s="19">
        <f t="shared" si="23"/>
        <v>4.9831855701620373</v>
      </c>
      <c r="I11" s="19">
        <f t="shared" si="23"/>
        <v>0.8462474215898993</v>
      </c>
      <c r="J11" s="19">
        <f t="shared" si="23"/>
        <v>0.80947802623823983</v>
      </c>
      <c r="K11" s="19">
        <f t="shared" si="23"/>
        <v>0</v>
      </c>
      <c r="L11" s="19"/>
      <c r="M11" s="19">
        <f>M10/M5*100</f>
        <v>3.0264024481769063</v>
      </c>
      <c r="Q11" s="11" t="s">
        <v>78</v>
      </c>
      <c r="R11" s="19">
        <f t="shared" ref="R11:Z11" si="24">R10/R5*100</f>
        <v>4.7285960508931115</v>
      </c>
      <c r="S11" s="19">
        <f t="shared" si="24"/>
        <v>0.9326021232960674</v>
      </c>
      <c r="T11" s="19">
        <f t="shared" si="24"/>
        <v>3.2514304143722241</v>
      </c>
      <c r="U11" s="19">
        <f t="shared" si="24"/>
        <v>3.774613880077621</v>
      </c>
      <c r="V11" s="19">
        <f t="shared" si="24"/>
        <v>4.6683957021118863</v>
      </c>
      <c r="W11" s="19">
        <f t="shared" si="24"/>
        <v>4.4723294723294629</v>
      </c>
      <c r="X11" s="19">
        <f t="shared" si="24"/>
        <v>0.59265251569562005</v>
      </c>
      <c r="Y11" s="19">
        <f t="shared" si="24"/>
        <v>0.2750249314385419</v>
      </c>
      <c r="Z11" s="19">
        <f t="shared" si="24"/>
        <v>2.8377576554965724E-2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2.3606334841628991</v>
      </c>
      <c r="AG11" s="19">
        <f t="shared" si="25"/>
        <v>1.2535159171401891</v>
      </c>
      <c r="AH11" s="19">
        <f t="shared" si="25"/>
        <v>8.0752017262102704</v>
      </c>
      <c r="AI11" s="19">
        <f t="shared" si="25"/>
        <v>2.5183412662247227</v>
      </c>
      <c r="AJ11" s="19">
        <f t="shared" si="25"/>
        <v>6.8402642829381968</v>
      </c>
      <c r="AK11" s="19">
        <f t="shared" si="25"/>
        <v>28.224991579656443</v>
      </c>
      <c r="AL11" s="19">
        <f t="shared" si="25"/>
        <v>0.30458818972499352</v>
      </c>
      <c r="AM11" s="19">
        <f t="shared" si="25"/>
        <v>7.3035235616336167E-2</v>
      </c>
      <c r="AN11" s="19">
        <f t="shared" si="25"/>
        <v>0</v>
      </c>
      <c r="AO11" s="19"/>
      <c r="AP11" s="19">
        <f>AP10/AP5*100</f>
        <v>2.2142032244131502</v>
      </c>
      <c r="AS11" s="11" t="s">
        <v>78</v>
      </c>
      <c r="AT11" s="19">
        <f t="shared" ref="AT11:BA11" si="26">AT10/AT5*100</f>
        <v>8.4738777286914218</v>
      </c>
      <c r="AU11" s="19">
        <f t="shared" si="26"/>
        <v>2.673153335383299</v>
      </c>
      <c r="AV11" s="19">
        <f t="shared" si="26"/>
        <v>13.085877426122064</v>
      </c>
      <c r="AW11" s="19">
        <f t="shared" si="26"/>
        <v>12.939702521035358</v>
      </c>
      <c r="AX11" s="19">
        <f t="shared" si="26"/>
        <v>10.818821785846616</v>
      </c>
      <c r="AY11" s="19">
        <f t="shared" si="26"/>
        <v>34.851727300519713</v>
      </c>
      <c r="AZ11" s="19">
        <f t="shared" si="26"/>
        <v>1.7453853070291587</v>
      </c>
      <c r="BA11" s="19">
        <f t="shared" si="26"/>
        <v>1.1560648823000228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'00-06'!B23</f>
        <v>2139.13</v>
      </c>
      <c r="D12" s="12">
        <f>'00-06'!C23</f>
        <v>33208.06</v>
      </c>
      <c r="E12" s="12">
        <f>'00-06'!D23</f>
        <v>4985.5200000000004</v>
      </c>
      <c r="F12" s="12">
        <f>'00-06'!E23</f>
        <v>21676.11</v>
      </c>
      <c r="G12" s="12">
        <f>'00-06'!F23</f>
        <v>26.99</v>
      </c>
      <c r="H12" s="12">
        <f>'00-06'!G23</f>
        <v>31.08</v>
      </c>
      <c r="I12" s="12">
        <f>'00-06'!H23</f>
        <v>565.52</v>
      </c>
      <c r="J12" s="12">
        <f>'00-06'!I23</f>
        <v>1281.4000000000001</v>
      </c>
      <c r="K12" s="12">
        <f>'00-06'!J23</f>
        <v>387.63</v>
      </c>
      <c r="L12" s="12">
        <f>'00-06'!K23</f>
        <v>0</v>
      </c>
      <c r="M12" s="20">
        <f>SUM(C12:L12)</f>
        <v>64301.439999999988</v>
      </c>
      <c r="Q12" s="11" t="s">
        <v>79</v>
      </c>
      <c r="R12" s="12">
        <f>'06-12'!B23</f>
        <v>2146.9499999999998</v>
      </c>
      <c r="S12" s="12">
        <f>'06-12'!C23</f>
        <v>33134.239999999998</v>
      </c>
      <c r="T12" s="12">
        <f>'06-12'!D23</f>
        <v>4867.5600000000004</v>
      </c>
      <c r="U12" s="12">
        <f>'06-12'!E23</f>
        <v>22128.68</v>
      </c>
      <c r="V12" s="12">
        <f>'06-12'!F23</f>
        <v>25.73</v>
      </c>
      <c r="W12" s="12">
        <f>'06-12'!G23</f>
        <v>29.69</v>
      </c>
      <c r="X12" s="12">
        <f>'06-12'!H23</f>
        <v>566.62</v>
      </c>
      <c r="Y12" s="12">
        <f>'06-12'!I23</f>
        <v>1283.52</v>
      </c>
      <c r="Z12" s="12">
        <f>'06-12'!J23</f>
        <v>387.52</v>
      </c>
      <c r="AA12" s="12">
        <f>'06-12'!K23</f>
        <v>0.01</v>
      </c>
      <c r="AB12" s="20">
        <f>SUM(R12:AA12)</f>
        <v>64570.52</v>
      </c>
      <c r="AE12" s="11" t="s">
        <v>79</v>
      </c>
      <c r="AF12" s="12">
        <f>'12-18'!B23</f>
        <v>2197.19</v>
      </c>
      <c r="AG12" s="12">
        <f>'12-18'!C23</f>
        <v>33241.21</v>
      </c>
      <c r="AH12" s="12">
        <f>'12-18'!D23</f>
        <v>4516.57</v>
      </c>
      <c r="AI12" s="12">
        <f>'12-18'!E23</f>
        <v>22315.62</v>
      </c>
      <c r="AJ12" s="12">
        <f>'12-18'!F23</f>
        <v>24.94</v>
      </c>
      <c r="AK12" s="12">
        <f>'12-18'!G23</f>
        <v>29.69</v>
      </c>
      <c r="AL12" s="12">
        <f>'12-18'!H23</f>
        <v>566.78</v>
      </c>
      <c r="AM12" s="12">
        <f>'12-18'!I23</f>
        <v>1287.05</v>
      </c>
      <c r="AN12" s="12">
        <f>'12-18'!J23</f>
        <v>387.52</v>
      </c>
      <c r="AO12" s="12">
        <f>'12-18'!K23</f>
        <v>0.01</v>
      </c>
      <c r="AP12" s="20">
        <f>SUM(AF12:AO12)</f>
        <v>64566.58</v>
      </c>
      <c r="AS12" s="11" t="s">
        <v>79</v>
      </c>
      <c r="AT12" s="12">
        <f>'00-18'!B23</f>
        <v>2106.5100000000002</v>
      </c>
      <c r="AU12" s="12">
        <f>'00-18'!C23</f>
        <v>33014.870000000003</v>
      </c>
      <c r="AV12" s="12">
        <f>'00-18'!D23</f>
        <v>4479.8</v>
      </c>
      <c r="AW12" s="12">
        <f>'00-18'!E23</f>
        <v>21061.59</v>
      </c>
      <c r="AX12" s="12">
        <f>'00-18'!F23</f>
        <v>24.99</v>
      </c>
      <c r="AY12" s="12">
        <f>'00-18'!G23</f>
        <v>29.69</v>
      </c>
      <c r="AZ12" s="12">
        <f>'00-18'!H23</f>
        <v>562.30999999999995</v>
      </c>
      <c r="BA12" s="12">
        <f>'00-18'!I23</f>
        <v>1281.4000000000001</v>
      </c>
      <c r="BB12" s="12">
        <f>'00-18'!J23</f>
        <v>387.52</v>
      </c>
      <c r="BC12" s="12">
        <f>'00-18'!K23</f>
        <v>0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99.058560936530441</v>
      </c>
      <c r="D13" s="19">
        <f t="shared" si="27"/>
        <v>99.720549939461478</v>
      </c>
      <c r="E13" s="19">
        <f t="shared" si="27"/>
        <v>98.29727832677429</v>
      </c>
      <c r="F13" s="19">
        <f t="shared" si="27"/>
        <v>96.54130375527555</v>
      </c>
      <c r="G13" s="19">
        <f t="shared" si="27"/>
        <v>100</v>
      </c>
      <c r="H13" s="19">
        <f t="shared" si="27"/>
        <v>95.016814429837964</v>
      </c>
      <c r="I13" s="19">
        <f t="shared" si="27"/>
        <v>99.702050386981895</v>
      </c>
      <c r="J13" s="19">
        <f t="shared" si="27"/>
        <v>99.354898737710514</v>
      </c>
      <c r="K13" s="19">
        <f t="shared" si="27"/>
        <v>100</v>
      </c>
      <c r="L13" s="19"/>
      <c r="M13" s="19">
        <f>M12/M5*100</f>
        <v>98.486798775911538</v>
      </c>
      <c r="Q13" s="11" t="s">
        <v>80</v>
      </c>
      <c r="R13" s="19">
        <f t="shared" ref="R13:Z13" si="28">R12/R5*100</f>
        <v>98.153913675577058</v>
      </c>
      <c r="S13" s="19">
        <f t="shared" si="28"/>
        <v>99.507511360213428</v>
      </c>
      <c r="T13" s="19">
        <f t="shared" si="28"/>
        <v>96.905049153696382</v>
      </c>
      <c r="U13" s="19">
        <f t="shared" si="28"/>
        <v>98.434079706557327</v>
      </c>
      <c r="V13" s="19">
        <f t="shared" si="28"/>
        <v>95.33160429788812</v>
      </c>
      <c r="W13" s="19">
        <f t="shared" si="28"/>
        <v>95.527670527670537</v>
      </c>
      <c r="X13" s="19">
        <f t="shared" si="28"/>
        <v>99.646518825950096</v>
      </c>
      <c r="Y13" s="19">
        <f t="shared" si="28"/>
        <v>100</v>
      </c>
      <c r="Z13" s="19">
        <f t="shared" si="28"/>
        <v>99.971622423445041</v>
      </c>
      <c r="AA13" s="19"/>
      <c r="AB13" s="19">
        <f>AB12/AB5*100</f>
        <v>98.898933058046183</v>
      </c>
      <c r="AE13" s="11" t="s">
        <v>80</v>
      </c>
      <c r="AF13" s="19">
        <f t="shared" ref="AF13:AN13" si="29">AF12/AF5*100</f>
        <v>99.420361990950227</v>
      </c>
      <c r="AG13" s="19">
        <f t="shared" si="29"/>
        <v>99.881072534636345</v>
      </c>
      <c r="AH13" s="19">
        <f t="shared" si="29"/>
        <v>92.639608485012573</v>
      </c>
      <c r="AI13" s="19">
        <f t="shared" si="29"/>
        <v>98.631659109462404</v>
      </c>
      <c r="AJ13" s="19">
        <f t="shared" si="29"/>
        <v>96.92965410027206</v>
      </c>
      <c r="AK13" s="19">
        <f t="shared" si="29"/>
        <v>100</v>
      </c>
      <c r="AL13" s="19">
        <f t="shared" si="29"/>
        <v>99.788724955104044</v>
      </c>
      <c r="AM13" s="19">
        <f t="shared" si="29"/>
        <v>100</v>
      </c>
      <c r="AN13" s="19">
        <f t="shared" si="29"/>
        <v>100</v>
      </c>
      <c r="AO13" s="19"/>
      <c r="AP13" s="19">
        <f>AP12/AP5*100</f>
        <v>98.892898387793409</v>
      </c>
      <c r="AS13" s="11" t="s">
        <v>80</v>
      </c>
      <c r="AT13" s="19">
        <f t="shared" ref="AT13:BB13" si="30">AT12/AT5*100</f>
        <v>97.547998110638773</v>
      </c>
      <c r="AU13" s="19">
        <f t="shared" si="30"/>
        <v>99.140419301212688</v>
      </c>
      <c r="AV13" s="19">
        <f t="shared" si="30"/>
        <v>88.326222229232556</v>
      </c>
      <c r="AW13" s="19">
        <f t="shared" si="30"/>
        <v>93.804347632442983</v>
      </c>
      <c r="AX13" s="19">
        <f t="shared" si="30"/>
        <v>92.589848091885884</v>
      </c>
      <c r="AY13" s="19">
        <f t="shared" si="30"/>
        <v>90.767349434423721</v>
      </c>
      <c r="AZ13" s="19">
        <f t="shared" si="30"/>
        <v>99.136122423793637</v>
      </c>
      <c r="BA13" s="19">
        <f t="shared" si="30"/>
        <v>99.354898737710514</v>
      </c>
      <c r="BB13" s="19">
        <f t="shared" si="30"/>
        <v>99.971622423445041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'06'!B23</f>
        <v>2187.33</v>
      </c>
      <c r="D14" s="9">
        <f>'06'!C23</f>
        <v>33298.230000000003</v>
      </c>
      <c r="E14" s="9">
        <f>'06'!D23</f>
        <v>5023.0200000000004</v>
      </c>
      <c r="F14" s="9">
        <f>'06'!E23</f>
        <v>22480.71</v>
      </c>
      <c r="G14" s="9">
        <f>'06'!F23</f>
        <v>26.99</v>
      </c>
      <c r="H14" s="9">
        <f>'06'!G23</f>
        <v>31.08</v>
      </c>
      <c r="I14" s="9">
        <f>'06'!H23</f>
        <v>568.63</v>
      </c>
      <c r="J14" s="9">
        <f>'06'!I23</f>
        <v>1283.52</v>
      </c>
      <c r="K14" s="9">
        <f>'06'!J23</f>
        <v>387.63</v>
      </c>
      <c r="L14" s="9">
        <f>'06'!K23</f>
        <v>2.2599999999999998</v>
      </c>
      <c r="M14" s="9">
        <f>SUM(C14:L14)</f>
        <v>65289.399999999994</v>
      </c>
      <c r="Q14" s="9" t="s">
        <v>83</v>
      </c>
      <c r="R14" s="9">
        <f>'12'!B23</f>
        <v>2210</v>
      </c>
      <c r="S14" s="9">
        <f>'12'!C23</f>
        <v>33280.79</v>
      </c>
      <c r="T14" s="9">
        <f>'12'!D23</f>
        <v>4875.42</v>
      </c>
      <c r="U14" s="9">
        <f>'12'!E23</f>
        <v>22625.21</v>
      </c>
      <c r="V14" s="9">
        <f>'12'!F23</f>
        <v>25.73</v>
      </c>
      <c r="W14" s="9">
        <f>'12'!G23</f>
        <v>29.69</v>
      </c>
      <c r="X14" s="9">
        <f>'12'!H23</f>
        <v>567.98</v>
      </c>
      <c r="Y14" s="9">
        <f>'12'!I23</f>
        <v>1287.05</v>
      </c>
      <c r="Z14" s="9">
        <f>'12'!J23</f>
        <v>387.52</v>
      </c>
      <c r="AA14" s="9">
        <f>'12'!K23</f>
        <v>0.01</v>
      </c>
      <c r="AB14" s="10">
        <f>SUM(R14:AA14)</f>
        <v>65289.400000000009</v>
      </c>
      <c r="AE14" s="9" t="s">
        <v>81</v>
      </c>
      <c r="AF14" s="9">
        <f>SUM('18'!B23)</f>
        <v>2236.5500000000002</v>
      </c>
      <c r="AG14" s="9">
        <f>SUM('18'!C23)</f>
        <v>33618.81</v>
      </c>
      <c r="AH14" s="9">
        <f>SUM('18'!D23)</f>
        <v>4551.42</v>
      </c>
      <c r="AI14" s="9">
        <f>SUM('18'!E23)</f>
        <v>22575.81</v>
      </c>
      <c r="AJ14" s="9">
        <f>SUM('18'!F23)</f>
        <v>25.91</v>
      </c>
      <c r="AK14" s="9">
        <f>SUM('18'!G23)</f>
        <v>38.07</v>
      </c>
      <c r="AL14" s="9">
        <f>SUM('18'!H23)</f>
        <v>567.30999999999995</v>
      </c>
      <c r="AM14" s="9">
        <f>SUM('18'!I23)</f>
        <v>1287.99</v>
      </c>
      <c r="AN14" s="9">
        <f>SUM('18'!J23)</f>
        <v>387.52</v>
      </c>
      <c r="AO14" s="9">
        <f>SUM('18'!K23)</f>
        <v>0.01</v>
      </c>
      <c r="AP14" s="10">
        <f>SUM(AF14:AO14)</f>
        <v>65289.399999999994</v>
      </c>
      <c r="AS14" s="9" t="s">
        <v>81</v>
      </c>
      <c r="AT14" s="9">
        <f>AF14</f>
        <v>2236.5500000000002</v>
      </c>
      <c r="AU14" s="9">
        <f t="shared" ref="AU14:BC14" si="31">AG14</f>
        <v>33618.81</v>
      </c>
      <c r="AV14" s="9">
        <f t="shared" si="31"/>
        <v>4551.42</v>
      </c>
      <c r="AW14" s="9">
        <f t="shared" si="31"/>
        <v>22575.81</v>
      </c>
      <c r="AX14" s="9">
        <f t="shared" si="31"/>
        <v>25.91</v>
      </c>
      <c r="AY14" s="9">
        <f t="shared" si="31"/>
        <v>38.07</v>
      </c>
      <c r="AZ14" s="9">
        <f t="shared" si="31"/>
        <v>567.30999999999995</v>
      </c>
      <c r="BA14" s="9">
        <f t="shared" si="31"/>
        <v>1287.99</v>
      </c>
      <c r="BB14" s="9">
        <f t="shared" si="31"/>
        <v>387.52</v>
      </c>
      <c r="BC14" s="9">
        <f t="shared" si="31"/>
        <v>0.01</v>
      </c>
      <c r="BD14" s="10">
        <f>SUM(AT14:BC14)</f>
        <v>65289.399999999994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F12F2-19D0-462B-B6B5-E57309F62F20}">
  <dimension ref="A1:BD14"/>
  <sheetViews>
    <sheetView zoomScale="85" zoomScaleNormal="85" workbookViewId="0">
      <selection activeCell="BB14" sqref="BB14"/>
    </sheetView>
  </sheetViews>
  <sheetFormatPr defaultRowHeight="14.4" x14ac:dyDescent="0.3"/>
  <cols>
    <col min="1" max="1" width="12.4414062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32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00'!B24</f>
        <v>263.55</v>
      </c>
      <c r="D5" s="9">
        <f>'tieri 00'!C24</f>
        <v>963.46</v>
      </c>
      <c r="E5" s="9">
        <f>'tieri 00'!D24</f>
        <v>411.63</v>
      </c>
      <c r="F5" s="9">
        <f>'tieri 00'!E24</f>
        <v>947.31</v>
      </c>
      <c r="G5" s="9">
        <f>'tieri 00'!F24</f>
        <v>0</v>
      </c>
      <c r="H5" s="9">
        <f>'tieri 00'!G24</f>
        <v>0</v>
      </c>
      <c r="I5" s="9">
        <f>'tieri 00'!H24</f>
        <v>0.44</v>
      </c>
      <c r="J5" s="9">
        <f>'tieri 00'!I24</f>
        <v>9.0500000000000007</v>
      </c>
      <c r="K5" s="9">
        <f>'tieri 00'!J24</f>
        <v>0</v>
      </c>
      <c r="L5" s="9">
        <f>'tieri 00'!K24</f>
        <v>0</v>
      </c>
      <c r="M5" s="9">
        <f>SUM(C5:L5)</f>
        <v>2595.44</v>
      </c>
      <c r="Q5" s="9" t="s">
        <v>82</v>
      </c>
      <c r="R5" s="9">
        <f>C14</f>
        <v>265.24</v>
      </c>
      <c r="S5" s="9">
        <f t="shared" ref="S5:AA5" si="0">D14</f>
        <v>964.43</v>
      </c>
      <c r="T5" s="9">
        <f t="shared" si="0"/>
        <v>407.33</v>
      </c>
      <c r="U5" s="9">
        <f t="shared" si="0"/>
        <v>948.95</v>
      </c>
      <c r="V5" s="9">
        <f t="shared" si="0"/>
        <v>0</v>
      </c>
      <c r="W5" s="9">
        <f t="shared" si="0"/>
        <v>0</v>
      </c>
      <c r="X5" s="9">
        <f t="shared" si="0"/>
        <v>0.44</v>
      </c>
      <c r="Y5" s="9">
        <f t="shared" si="0"/>
        <v>9.0500000000000007</v>
      </c>
      <c r="Z5" s="9">
        <f t="shared" si="0"/>
        <v>0</v>
      </c>
      <c r="AA5" s="9">
        <f t="shared" si="0"/>
        <v>0</v>
      </c>
      <c r="AB5" s="10">
        <f>SUM(R5:AA5)</f>
        <v>2595.44</v>
      </c>
      <c r="AE5" s="9" t="s">
        <v>83</v>
      </c>
      <c r="AF5" s="9">
        <f>R14</f>
        <v>269.77999999999997</v>
      </c>
      <c r="AG5" s="9">
        <f t="shared" ref="AG5:AO5" si="1">S14</f>
        <v>961.85</v>
      </c>
      <c r="AH5" s="9">
        <f t="shared" si="1"/>
        <v>406.19</v>
      </c>
      <c r="AI5" s="9">
        <f t="shared" si="1"/>
        <v>948.13</v>
      </c>
      <c r="AJ5" s="9">
        <f t="shared" si="1"/>
        <v>0</v>
      </c>
      <c r="AK5" s="9">
        <f t="shared" si="1"/>
        <v>0</v>
      </c>
      <c r="AL5" s="9">
        <f t="shared" si="1"/>
        <v>0.44</v>
      </c>
      <c r="AM5" s="9">
        <f t="shared" si="1"/>
        <v>9.0500000000000007</v>
      </c>
      <c r="AN5" s="9">
        <f t="shared" si="1"/>
        <v>0</v>
      </c>
      <c r="AO5" s="9">
        <f t="shared" si="1"/>
        <v>0</v>
      </c>
      <c r="AP5" s="10">
        <f>SUM(AF5:AO5)</f>
        <v>2595.4400000000005</v>
      </c>
      <c r="AS5" s="9" t="s">
        <v>72</v>
      </c>
      <c r="AT5" s="9">
        <f>C5</f>
        <v>263.55</v>
      </c>
      <c r="AU5" s="9">
        <f t="shared" ref="AU5:BC5" si="2">D5</f>
        <v>963.46</v>
      </c>
      <c r="AV5" s="9">
        <f t="shared" si="2"/>
        <v>411.63</v>
      </c>
      <c r="AW5" s="9">
        <f t="shared" si="2"/>
        <v>947.31</v>
      </c>
      <c r="AX5" s="9">
        <f t="shared" si="2"/>
        <v>0</v>
      </c>
      <c r="AY5" s="9">
        <f t="shared" si="2"/>
        <v>0</v>
      </c>
      <c r="AZ5" s="9">
        <f t="shared" si="2"/>
        <v>0.44</v>
      </c>
      <c r="BA5" s="9">
        <f t="shared" si="2"/>
        <v>9.0500000000000007</v>
      </c>
      <c r="BB5" s="9">
        <f t="shared" si="2"/>
        <v>0</v>
      </c>
      <c r="BC5" s="9">
        <f t="shared" si="2"/>
        <v>0</v>
      </c>
      <c r="BD5" s="10">
        <f>SUM(AT5:BC5)</f>
        <v>2595.44</v>
      </c>
    </row>
    <row r="6" spans="1:56" ht="28.8" x14ac:dyDescent="0.3">
      <c r="B6" s="11" t="s">
        <v>73</v>
      </c>
      <c r="C6" s="12">
        <f t="shared" ref="C6:K6" si="3">C5-C12</f>
        <v>5</v>
      </c>
      <c r="D6" s="12">
        <f t="shared" si="3"/>
        <v>1.9100000000000819</v>
      </c>
      <c r="E6" s="12">
        <f t="shared" si="3"/>
        <v>5.6800000000000068</v>
      </c>
      <c r="F6" s="12">
        <f t="shared" si="3"/>
        <v>22.439999999999941</v>
      </c>
      <c r="G6" s="12">
        <f t="shared" si="3"/>
        <v>0</v>
      </c>
      <c r="H6" s="12">
        <f t="shared" si="3"/>
        <v>0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35.029999999999745</v>
      </c>
      <c r="Q6" s="11" t="s">
        <v>73</v>
      </c>
      <c r="R6" s="12">
        <f t="shared" ref="R6:Z6" si="4">R5-R12</f>
        <v>2.5799999999999841</v>
      </c>
      <c r="S6" s="12">
        <f t="shared" si="4"/>
        <v>2.6299999999999955</v>
      </c>
      <c r="T6" s="12">
        <f t="shared" si="4"/>
        <v>1.7400000000000091</v>
      </c>
      <c r="U6" s="12">
        <f t="shared" si="4"/>
        <v>4.2700000000000955</v>
      </c>
      <c r="V6" s="12">
        <f t="shared" si="4"/>
        <v>0</v>
      </c>
      <c r="W6" s="12">
        <f t="shared" si="4"/>
        <v>0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11.2199999999998</v>
      </c>
      <c r="AE6" s="11" t="s">
        <v>73</v>
      </c>
      <c r="AF6" s="12">
        <f t="shared" ref="AF6:AN6" si="5">AF5-AF12</f>
        <v>4.75</v>
      </c>
      <c r="AG6" s="12">
        <f t="shared" si="5"/>
        <v>4.1599999999999682</v>
      </c>
      <c r="AH6" s="12">
        <f t="shared" si="5"/>
        <v>1.5699999999999932</v>
      </c>
      <c r="AI6" s="12">
        <f t="shared" si="5"/>
        <v>9.9700000000000273</v>
      </c>
      <c r="AJ6" s="12">
        <f t="shared" si="5"/>
        <v>0</v>
      </c>
      <c r="AK6" s="12">
        <f t="shared" si="5"/>
        <v>0</v>
      </c>
      <c r="AL6" s="12">
        <f t="shared" si="5"/>
        <v>0</v>
      </c>
      <c r="AM6" s="12">
        <f t="shared" si="5"/>
        <v>0</v>
      </c>
      <c r="AN6" s="12">
        <f t="shared" si="5"/>
        <v>0</v>
      </c>
      <c r="AO6" s="12"/>
      <c r="AP6" s="12">
        <f>AP5-AP12</f>
        <v>20.450000000000273</v>
      </c>
      <c r="AS6" s="11" t="s">
        <v>73</v>
      </c>
      <c r="AT6" s="12">
        <f t="shared" ref="AT6:BB6" si="6">AT5-AT12</f>
        <v>8.7199999999999989</v>
      </c>
      <c r="AU6" s="12">
        <f t="shared" si="6"/>
        <v>8.6500000000000909</v>
      </c>
      <c r="AV6" s="12">
        <f t="shared" si="6"/>
        <v>8.5799999999999841</v>
      </c>
      <c r="AW6" s="12">
        <f t="shared" si="6"/>
        <v>35.269999999999982</v>
      </c>
      <c r="AX6" s="12">
        <f t="shared" si="6"/>
        <v>0</v>
      </c>
      <c r="AY6" s="12">
        <f t="shared" si="6"/>
        <v>0</v>
      </c>
      <c r="AZ6" s="12">
        <f t="shared" si="6"/>
        <v>0</v>
      </c>
      <c r="BA6" s="12">
        <f t="shared" si="6"/>
        <v>0</v>
      </c>
      <c r="BB6" s="12">
        <f t="shared" si="6"/>
        <v>0</v>
      </c>
      <c r="BC6" s="12"/>
      <c r="BD6" s="12">
        <f>BD5-BD12</f>
        <v>2595.44</v>
      </c>
    </row>
    <row r="7" spans="1:56" ht="28.8" x14ac:dyDescent="0.3">
      <c r="B7" s="11" t="s">
        <v>74</v>
      </c>
      <c r="C7" s="12">
        <f t="shared" ref="C7:K7" si="7">C14-C12</f>
        <v>6.6899999999999977</v>
      </c>
      <c r="D7" s="12">
        <f t="shared" si="7"/>
        <v>2.8799999999999955</v>
      </c>
      <c r="E7" s="12">
        <f t="shared" si="7"/>
        <v>1.3799999999999955</v>
      </c>
      <c r="F7" s="12">
        <f t="shared" si="7"/>
        <v>24.080000000000041</v>
      </c>
      <c r="G7" s="12">
        <f t="shared" si="7"/>
        <v>0</v>
      </c>
      <c r="H7" s="12">
        <f t="shared" si="7"/>
        <v>0</v>
      </c>
      <c r="I7" s="12">
        <f t="shared" si="7"/>
        <v>0</v>
      </c>
      <c r="J7" s="12">
        <f t="shared" si="7"/>
        <v>0</v>
      </c>
      <c r="K7" s="12">
        <f t="shared" si="7"/>
        <v>0</v>
      </c>
      <c r="L7" s="12"/>
      <c r="M7" s="12">
        <f>M14-M12</f>
        <v>35.029999999999745</v>
      </c>
      <c r="Q7" s="11" t="s">
        <v>74</v>
      </c>
      <c r="R7" s="12">
        <f t="shared" ref="R7:Z7" si="8">R14-R12</f>
        <v>7.1199999999999477</v>
      </c>
      <c r="S7" s="12">
        <f t="shared" si="8"/>
        <v>5.0000000000068212E-2</v>
      </c>
      <c r="T7" s="12">
        <f t="shared" si="8"/>
        <v>0.60000000000002274</v>
      </c>
      <c r="U7" s="12">
        <f t="shared" si="8"/>
        <v>3.4500000000000455</v>
      </c>
      <c r="V7" s="12">
        <f t="shared" si="8"/>
        <v>0</v>
      </c>
      <c r="W7" s="12">
        <f t="shared" si="8"/>
        <v>0</v>
      </c>
      <c r="X7" s="12">
        <f t="shared" si="8"/>
        <v>0</v>
      </c>
      <c r="Y7" s="12">
        <f t="shared" si="8"/>
        <v>0</v>
      </c>
      <c r="Z7" s="12">
        <f t="shared" si="8"/>
        <v>0</v>
      </c>
      <c r="AA7" s="12"/>
      <c r="AB7" s="12">
        <f>AB14-AB12</f>
        <v>11.220000000000255</v>
      </c>
      <c r="AE7" s="11" t="s">
        <v>74</v>
      </c>
      <c r="AF7" s="12">
        <f t="shared" ref="AF7:AN7" si="9">AF14-AF12</f>
        <v>9.3100000000000023</v>
      </c>
      <c r="AG7" s="12">
        <f t="shared" si="9"/>
        <v>0.33999999999991815</v>
      </c>
      <c r="AH7" s="12">
        <f t="shared" si="9"/>
        <v>1.3299999999999841</v>
      </c>
      <c r="AI7" s="12">
        <f t="shared" si="9"/>
        <v>9.4700000000000273</v>
      </c>
      <c r="AJ7" s="12">
        <f t="shared" si="9"/>
        <v>0</v>
      </c>
      <c r="AK7" s="12">
        <f t="shared" si="9"/>
        <v>0</v>
      </c>
      <c r="AL7" s="12">
        <f t="shared" si="9"/>
        <v>0</v>
      </c>
      <c r="AM7" s="12">
        <f t="shared" si="9"/>
        <v>0</v>
      </c>
      <c r="AN7" s="12">
        <f t="shared" si="9"/>
        <v>0</v>
      </c>
      <c r="AO7" s="12"/>
      <c r="AP7" s="12">
        <f>AP14-AP12</f>
        <v>20.449999999999818</v>
      </c>
      <c r="AS7" s="11" t="s">
        <v>74</v>
      </c>
      <c r="AT7" s="12">
        <f t="shared" ref="AT7:BB7" si="10">AT14-AT12</f>
        <v>19.509999999999962</v>
      </c>
      <c r="AU7" s="12">
        <f t="shared" si="10"/>
        <v>3.2200000000000273</v>
      </c>
      <c r="AV7" s="12">
        <f t="shared" si="10"/>
        <v>2.8999999999999773</v>
      </c>
      <c r="AW7" s="12">
        <f t="shared" si="10"/>
        <v>35.590000000000032</v>
      </c>
      <c r="AX7" s="12">
        <f t="shared" si="10"/>
        <v>0</v>
      </c>
      <c r="AY7" s="12">
        <f t="shared" si="10"/>
        <v>0</v>
      </c>
      <c r="AZ7" s="12">
        <f t="shared" si="10"/>
        <v>0</v>
      </c>
      <c r="BA7" s="12">
        <f t="shared" si="10"/>
        <v>0</v>
      </c>
      <c r="BB7" s="12">
        <f t="shared" si="10"/>
        <v>0</v>
      </c>
      <c r="BC7" s="12"/>
      <c r="BD7" s="12">
        <f>BD14-BD12</f>
        <v>2595.44</v>
      </c>
    </row>
    <row r="8" spans="1:56" ht="28.8" x14ac:dyDescent="0.3">
      <c r="B8" s="11" t="s">
        <v>75</v>
      </c>
      <c r="C8" s="13">
        <f t="shared" ref="C8:K8" si="11">C7-C6</f>
        <v>1.6899999999999977</v>
      </c>
      <c r="D8" s="13">
        <f t="shared" si="11"/>
        <v>0.9699999999999136</v>
      </c>
      <c r="E8" s="13">
        <f t="shared" si="11"/>
        <v>-4.3000000000000114</v>
      </c>
      <c r="F8" s="13">
        <f t="shared" si="11"/>
        <v>1.6400000000001</v>
      </c>
      <c r="G8" s="13">
        <f t="shared" si="11"/>
        <v>0</v>
      </c>
      <c r="H8" s="13">
        <f t="shared" si="11"/>
        <v>0</v>
      </c>
      <c r="I8" s="13">
        <f t="shared" si="11"/>
        <v>0</v>
      </c>
      <c r="J8" s="13">
        <f t="shared" si="11"/>
        <v>0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4.5399999999999636</v>
      </c>
      <c r="S8" s="13">
        <f t="shared" si="12"/>
        <v>-2.5799999999999272</v>
      </c>
      <c r="T8" s="13">
        <f t="shared" si="12"/>
        <v>-1.1399999999999864</v>
      </c>
      <c r="U8" s="13">
        <f t="shared" si="12"/>
        <v>-0.82000000000005002</v>
      </c>
      <c r="V8" s="13">
        <f t="shared" si="12"/>
        <v>0</v>
      </c>
      <c r="W8" s="13">
        <f t="shared" si="12"/>
        <v>0</v>
      </c>
      <c r="X8" s="13">
        <f t="shared" si="12"/>
        <v>0</v>
      </c>
      <c r="Y8" s="13">
        <f t="shared" si="12"/>
        <v>0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4.5600000000000023</v>
      </c>
      <c r="AG8" s="13">
        <f t="shared" si="13"/>
        <v>-3.82000000000005</v>
      </c>
      <c r="AH8" s="13">
        <f t="shared" si="13"/>
        <v>-0.24000000000000909</v>
      </c>
      <c r="AI8" s="13">
        <f t="shared" si="13"/>
        <v>-0.5</v>
      </c>
      <c r="AJ8" s="13">
        <f t="shared" si="13"/>
        <v>0</v>
      </c>
      <c r="AK8" s="13">
        <f t="shared" si="13"/>
        <v>0</v>
      </c>
      <c r="AL8" s="13">
        <f t="shared" si="13"/>
        <v>0</v>
      </c>
      <c r="AM8" s="13">
        <f t="shared" si="13"/>
        <v>0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10.789999999999964</v>
      </c>
      <c r="AU8" s="13">
        <f t="shared" si="14"/>
        <v>-5.4300000000000637</v>
      </c>
      <c r="AV8" s="13">
        <f t="shared" si="14"/>
        <v>-5.6800000000000068</v>
      </c>
      <c r="AW8" s="13">
        <f t="shared" si="14"/>
        <v>0.32000000000005002</v>
      </c>
      <c r="AX8" s="13">
        <f t="shared" si="14"/>
        <v>0</v>
      </c>
      <c r="AY8" s="13">
        <f t="shared" si="14"/>
        <v>0</v>
      </c>
      <c r="AZ8" s="13">
        <f t="shared" si="14"/>
        <v>0</v>
      </c>
      <c r="BA8" s="13">
        <f t="shared" si="14"/>
        <v>0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0.64124454562701483</v>
      </c>
      <c r="D9" s="16">
        <f t="shared" si="15"/>
        <v>0.10067880347911834</v>
      </c>
      <c r="E9" s="16">
        <f t="shared" si="15"/>
        <v>-1.0446274566965505</v>
      </c>
      <c r="F9" s="16">
        <f t="shared" si="15"/>
        <v>0.17312178695465055</v>
      </c>
      <c r="G9" s="16" t="s">
        <v>86</v>
      </c>
      <c r="H9" s="16" t="s">
        <v>86</v>
      </c>
      <c r="I9" s="16">
        <f t="shared" si="15"/>
        <v>0</v>
      </c>
      <c r="J9" s="16">
        <f t="shared" si="15"/>
        <v>0</v>
      </c>
      <c r="K9" s="16" t="s">
        <v>86</v>
      </c>
      <c r="L9" s="16"/>
      <c r="M9" s="17"/>
      <c r="Q9" s="15" t="s">
        <v>76</v>
      </c>
      <c r="R9" s="16">
        <f t="shared" ref="R9:Z9" si="16">R8/R5*100</f>
        <v>1.7116573669129707</v>
      </c>
      <c r="S9" s="16">
        <f t="shared" si="16"/>
        <v>-0.26751552730627703</v>
      </c>
      <c r="T9" s="16">
        <f t="shared" si="16"/>
        <v>-0.27987135737607993</v>
      </c>
      <c r="U9" s="16">
        <f t="shared" si="16"/>
        <v>-8.6411296696353862E-2</v>
      </c>
      <c r="V9" s="16" t="s">
        <v>86</v>
      </c>
      <c r="W9" s="16" t="s">
        <v>86</v>
      </c>
      <c r="X9" s="16">
        <f t="shared" si="16"/>
        <v>0</v>
      </c>
      <c r="Y9" s="16">
        <f t="shared" si="16"/>
        <v>0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1.6902661427830095</v>
      </c>
      <c r="AG9" s="16">
        <f t="shared" si="17"/>
        <v>-0.39715132297136241</v>
      </c>
      <c r="AH9" s="16">
        <f t="shared" si="17"/>
        <v>-5.9085649572862227E-2</v>
      </c>
      <c r="AI9" s="16">
        <f t="shared" si="17"/>
        <v>-5.2735384388216809E-2</v>
      </c>
      <c r="AJ9" s="16" t="s">
        <v>86</v>
      </c>
      <c r="AK9" s="16" t="s">
        <v>86</v>
      </c>
      <c r="AL9" s="16">
        <f t="shared" si="17"/>
        <v>0</v>
      </c>
      <c r="AM9" s="16">
        <f t="shared" si="17"/>
        <v>0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4.0940997913109323</v>
      </c>
      <c r="AU9" s="16">
        <f t="shared" si="18"/>
        <v>-0.56359371432130689</v>
      </c>
      <c r="AV9" s="16">
        <f t="shared" si="18"/>
        <v>-1.3798799893107905</v>
      </c>
      <c r="AW9" s="16">
        <f t="shared" si="18"/>
        <v>3.3779860869203329E-2</v>
      </c>
      <c r="AX9" s="16" t="s">
        <v>86</v>
      </c>
      <c r="AY9" s="16" t="s">
        <v>86</v>
      </c>
      <c r="AZ9" s="16">
        <f t="shared" si="18"/>
        <v>0</v>
      </c>
      <c r="BA9" s="16">
        <f t="shared" si="18"/>
        <v>0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11.689999999999998</v>
      </c>
      <c r="D10" s="18">
        <f t="shared" si="19"/>
        <v>4.7900000000000773</v>
      </c>
      <c r="E10" s="18">
        <f t="shared" si="19"/>
        <v>7.0600000000000023</v>
      </c>
      <c r="F10" s="18">
        <f t="shared" si="19"/>
        <v>46.519999999999982</v>
      </c>
      <c r="G10" s="18">
        <f t="shared" si="19"/>
        <v>0</v>
      </c>
      <c r="H10" s="18">
        <f t="shared" si="19"/>
        <v>0</v>
      </c>
      <c r="I10" s="18">
        <f t="shared" si="19"/>
        <v>0</v>
      </c>
      <c r="J10" s="18">
        <f t="shared" si="19"/>
        <v>0</v>
      </c>
      <c r="K10" s="18">
        <f t="shared" si="19"/>
        <v>0</v>
      </c>
      <c r="L10" s="18"/>
      <c r="M10" s="18">
        <f>M6+M7</f>
        <v>70.059999999999491</v>
      </c>
      <c r="Q10" s="11" t="s">
        <v>77</v>
      </c>
      <c r="R10" s="18">
        <f t="shared" ref="R10:Z10" si="20">R6+R7</f>
        <v>9.6999999999999318</v>
      </c>
      <c r="S10" s="18">
        <f t="shared" si="20"/>
        <v>2.6800000000000637</v>
      </c>
      <c r="T10" s="18">
        <f t="shared" si="20"/>
        <v>2.3400000000000318</v>
      </c>
      <c r="U10" s="18">
        <f t="shared" si="20"/>
        <v>7.720000000000141</v>
      </c>
      <c r="V10" s="18">
        <f t="shared" si="20"/>
        <v>0</v>
      </c>
      <c r="W10" s="18">
        <f t="shared" si="20"/>
        <v>0</v>
      </c>
      <c r="X10" s="18">
        <f t="shared" si="20"/>
        <v>0</v>
      </c>
      <c r="Y10" s="18">
        <f t="shared" si="20"/>
        <v>0</v>
      </c>
      <c r="Z10" s="18">
        <f t="shared" si="20"/>
        <v>0</v>
      </c>
      <c r="AA10" s="18"/>
      <c r="AB10" s="18">
        <f>AB6+AB7</f>
        <v>22.440000000000055</v>
      </c>
      <c r="AE10" s="11" t="s">
        <v>77</v>
      </c>
      <c r="AF10" s="18">
        <f t="shared" ref="AF10:AN10" si="21">AF6+AF7</f>
        <v>14.060000000000002</v>
      </c>
      <c r="AG10" s="18">
        <f t="shared" si="21"/>
        <v>4.4999999999998863</v>
      </c>
      <c r="AH10" s="18">
        <f t="shared" si="21"/>
        <v>2.8999999999999773</v>
      </c>
      <c r="AI10" s="18">
        <f t="shared" si="21"/>
        <v>19.440000000000055</v>
      </c>
      <c r="AJ10" s="18">
        <f t="shared" si="21"/>
        <v>0</v>
      </c>
      <c r="AK10" s="18">
        <f t="shared" si="21"/>
        <v>0</v>
      </c>
      <c r="AL10" s="18">
        <f t="shared" si="21"/>
        <v>0</v>
      </c>
      <c r="AM10" s="18">
        <f t="shared" si="21"/>
        <v>0</v>
      </c>
      <c r="AN10" s="18">
        <f t="shared" si="21"/>
        <v>0</v>
      </c>
      <c r="AO10" s="18"/>
      <c r="AP10" s="18">
        <f>AP6+AP7</f>
        <v>40.900000000000091</v>
      </c>
      <c r="AS10" s="11" t="s">
        <v>77</v>
      </c>
      <c r="AT10" s="18">
        <f t="shared" ref="AT10:BB10" si="22">AT6+AT7</f>
        <v>28.229999999999961</v>
      </c>
      <c r="AU10" s="18">
        <f t="shared" si="22"/>
        <v>11.870000000000118</v>
      </c>
      <c r="AV10" s="18">
        <f t="shared" si="22"/>
        <v>11.479999999999961</v>
      </c>
      <c r="AW10" s="18">
        <f t="shared" si="22"/>
        <v>70.860000000000014</v>
      </c>
      <c r="AX10" s="18">
        <f t="shared" si="22"/>
        <v>0</v>
      </c>
      <c r="AY10" s="18">
        <f t="shared" si="22"/>
        <v>0</v>
      </c>
      <c r="AZ10" s="18">
        <f t="shared" si="22"/>
        <v>0</v>
      </c>
      <c r="BA10" s="18">
        <f t="shared" si="22"/>
        <v>0</v>
      </c>
      <c r="BB10" s="18">
        <f t="shared" si="22"/>
        <v>0</v>
      </c>
      <c r="BC10" s="18"/>
      <c r="BD10" s="18">
        <f>BD6+BD7</f>
        <v>5190.88</v>
      </c>
    </row>
    <row r="11" spans="1:56" ht="28.8" x14ac:dyDescent="0.3">
      <c r="B11" s="11" t="s">
        <v>78</v>
      </c>
      <c r="C11" s="19">
        <f t="shared" ref="C11:K11" si="23">C10/C5*100</f>
        <v>4.43559096945551</v>
      </c>
      <c r="D11" s="19">
        <f t="shared" si="23"/>
        <v>0.49716646254126556</v>
      </c>
      <c r="E11" s="19">
        <f t="shared" si="23"/>
        <v>1.7151325219250304</v>
      </c>
      <c r="F11" s="19">
        <f t="shared" si="23"/>
        <v>4.9107472738596645</v>
      </c>
      <c r="G11" s="19" t="s">
        <v>86</v>
      </c>
      <c r="H11" s="19" t="s">
        <v>86</v>
      </c>
      <c r="I11" s="19">
        <f t="shared" si="23"/>
        <v>0</v>
      </c>
      <c r="J11" s="19">
        <f t="shared" si="23"/>
        <v>0</v>
      </c>
      <c r="K11" s="19" t="s">
        <v>86</v>
      </c>
      <c r="L11" s="19"/>
      <c r="M11" s="19">
        <f>M10/M5*100</f>
        <v>2.699349628579335</v>
      </c>
      <c r="Q11" s="11" t="s">
        <v>78</v>
      </c>
      <c r="R11" s="19">
        <f t="shared" ref="R11:Z11" si="24">R10/R5*100</f>
        <v>3.6570652993515051</v>
      </c>
      <c r="S11" s="19">
        <f t="shared" si="24"/>
        <v>0.27788434619413166</v>
      </c>
      <c r="T11" s="19">
        <f t="shared" si="24"/>
        <v>0.57447278619302089</v>
      </c>
      <c r="U11" s="19">
        <f t="shared" si="24"/>
        <v>0.81353074450710161</v>
      </c>
      <c r="V11" s="19" t="s">
        <v>86</v>
      </c>
      <c r="W11" s="19" t="s">
        <v>86</v>
      </c>
      <c r="X11" s="19">
        <f t="shared" si="24"/>
        <v>0</v>
      </c>
      <c r="Y11" s="19">
        <f t="shared" si="24"/>
        <v>0</v>
      </c>
      <c r="Z11" s="19" t="s">
        <v>86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5.2116539402476105</v>
      </c>
      <c r="AG11" s="19">
        <f t="shared" si="25"/>
        <v>0.46784841711284364</v>
      </c>
      <c r="AH11" s="19">
        <f t="shared" si="25"/>
        <v>0.71395159900538596</v>
      </c>
      <c r="AI11" s="19">
        <f t="shared" si="25"/>
        <v>2.0503517450138751</v>
      </c>
      <c r="AJ11" s="19" t="s">
        <v>86</v>
      </c>
      <c r="AK11" s="19" t="s">
        <v>86</v>
      </c>
      <c r="AL11" s="19">
        <f t="shared" si="25"/>
        <v>0</v>
      </c>
      <c r="AM11" s="19">
        <f t="shared" si="25"/>
        <v>0</v>
      </c>
      <c r="AN11" s="19" t="s">
        <v>86</v>
      </c>
      <c r="AO11" s="19"/>
      <c r="AP11" s="19">
        <f>AP10/AP5*100</f>
        <v>1.5758407052368801</v>
      </c>
      <c r="AS11" s="11" t="s">
        <v>78</v>
      </c>
      <c r="AT11" s="19">
        <f t="shared" ref="AT11:BA11" si="26">AT10/AT5*100</f>
        <v>10.711439954467828</v>
      </c>
      <c r="AU11" s="19">
        <f t="shared" si="26"/>
        <v>1.2320179353579928</v>
      </c>
      <c r="AV11" s="19">
        <f t="shared" si="26"/>
        <v>2.7889123727619367</v>
      </c>
      <c r="AW11" s="19">
        <f t="shared" si="26"/>
        <v>7.4801279412230439</v>
      </c>
      <c r="AX11" s="19" t="s">
        <v>86</v>
      </c>
      <c r="AY11" s="19" t="s">
        <v>86</v>
      </c>
      <c r="AZ11" s="19">
        <f t="shared" si="26"/>
        <v>0</v>
      </c>
      <c r="BA11" s="19">
        <f t="shared" si="26"/>
        <v>0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'00-06'!B24</f>
        <v>258.55</v>
      </c>
      <c r="D12" s="12">
        <f>'00-06'!C24</f>
        <v>961.55</v>
      </c>
      <c r="E12" s="12">
        <f>'00-06'!D24</f>
        <v>405.95</v>
      </c>
      <c r="F12" s="12">
        <f>'00-06'!E24</f>
        <v>924.87</v>
      </c>
      <c r="G12" s="12">
        <f>'00-06'!F24</f>
        <v>0</v>
      </c>
      <c r="H12" s="12">
        <f>'00-06'!G24</f>
        <v>0</v>
      </c>
      <c r="I12" s="12">
        <f>'00-06'!H24</f>
        <v>0.44</v>
      </c>
      <c r="J12" s="12">
        <f>'00-06'!I24</f>
        <v>9.0500000000000007</v>
      </c>
      <c r="K12" s="12">
        <f>'00-06'!J24</f>
        <v>0</v>
      </c>
      <c r="L12" s="12">
        <f>'00-06'!K24</f>
        <v>0</v>
      </c>
      <c r="M12" s="20">
        <f>SUM(C12:L12)</f>
        <v>2560.4100000000003</v>
      </c>
      <c r="Q12" s="11" t="s">
        <v>79</v>
      </c>
      <c r="R12" s="12">
        <f>'06-12'!B24</f>
        <v>262.66000000000003</v>
      </c>
      <c r="S12" s="12">
        <f>'06-12'!C24</f>
        <v>961.8</v>
      </c>
      <c r="T12" s="12">
        <f>'06-12'!D24</f>
        <v>405.59</v>
      </c>
      <c r="U12" s="12">
        <f>'06-12'!E24</f>
        <v>944.68</v>
      </c>
      <c r="V12" s="12">
        <f>'06-12'!F24</f>
        <v>0</v>
      </c>
      <c r="W12" s="12">
        <f>'06-12'!G24</f>
        <v>0</v>
      </c>
      <c r="X12" s="12">
        <f>'06-12'!H24</f>
        <v>0.44</v>
      </c>
      <c r="Y12" s="12">
        <f>'06-12'!I24</f>
        <v>9.0500000000000007</v>
      </c>
      <c r="Z12" s="12">
        <f>'06-12'!J24</f>
        <v>0</v>
      </c>
      <c r="AA12" s="12">
        <f>'06-12'!K24</f>
        <v>0</v>
      </c>
      <c r="AB12" s="20">
        <f>SUM(R12:AA12)</f>
        <v>2584.2200000000003</v>
      </c>
      <c r="AE12" s="11" t="s">
        <v>79</v>
      </c>
      <c r="AF12" s="12">
        <f>'12-18'!B24</f>
        <v>265.02999999999997</v>
      </c>
      <c r="AG12" s="12">
        <f>'12-18'!C24</f>
        <v>957.69</v>
      </c>
      <c r="AH12" s="12">
        <f>'12-18'!D24</f>
        <v>404.62</v>
      </c>
      <c r="AI12" s="12">
        <f>'12-18'!E24</f>
        <v>938.16</v>
      </c>
      <c r="AJ12" s="12">
        <f>'12-18'!F24</f>
        <v>0</v>
      </c>
      <c r="AK12" s="12">
        <f>'12-18'!G24</f>
        <v>0</v>
      </c>
      <c r="AL12" s="12">
        <f>'12-18'!H24</f>
        <v>0.44</v>
      </c>
      <c r="AM12" s="12">
        <f>'12-18'!I24</f>
        <v>9.0500000000000007</v>
      </c>
      <c r="AN12" s="12">
        <f>'12-18'!J24</f>
        <v>0</v>
      </c>
      <c r="AO12" s="12">
        <f>'12-18'!K24</f>
        <v>0</v>
      </c>
      <c r="AP12" s="20">
        <f>SUM(AF12:AO12)</f>
        <v>2574.9900000000002</v>
      </c>
      <c r="AS12" s="11" t="s">
        <v>79</v>
      </c>
      <c r="AT12" s="12">
        <f>'00-18'!B24</f>
        <v>254.83</v>
      </c>
      <c r="AU12" s="12">
        <f>'00-18'!C24</f>
        <v>954.81</v>
      </c>
      <c r="AV12" s="12">
        <f>'00-18'!D24</f>
        <v>403.05</v>
      </c>
      <c r="AW12" s="12">
        <f>'00-18'!E24</f>
        <v>912.04</v>
      </c>
      <c r="AX12" s="12">
        <f>'00-18'!F24</f>
        <v>0</v>
      </c>
      <c r="AY12" s="12">
        <f>'00-18'!G24</f>
        <v>0</v>
      </c>
      <c r="AZ12" s="12">
        <f>'00-18'!H24</f>
        <v>0.44</v>
      </c>
      <c r="BA12" s="12">
        <f>'00-18'!I24</f>
        <v>9.0500000000000007</v>
      </c>
      <c r="BB12" s="12">
        <f>'00-18'!J24</f>
        <v>0</v>
      </c>
      <c r="BC12" s="12">
        <f>'00-18'!K24</f>
        <v>0</v>
      </c>
      <c r="BD12" s="12">
        <f>'00-18'!L24</f>
        <v>0</v>
      </c>
    </row>
    <row r="13" spans="1:56" x14ac:dyDescent="0.3">
      <c r="B13" s="11" t="s">
        <v>80</v>
      </c>
      <c r="C13" s="19">
        <f t="shared" ref="C13:K13" si="27">C12/C5*100</f>
        <v>98.10282678808575</v>
      </c>
      <c r="D13" s="19">
        <f t="shared" si="27"/>
        <v>99.80175617046892</v>
      </c>
      <c r="E13" s="19">
        <f t="shared" si="27"/>
        <v>98.620120010689206</v>
      </c>
      <c r="F13" s="19">
        <f t="shared" si="27"/>
        <v>97.631187256547491</v>
      </c>
      <c r="G13" s="19" t="s">
        <v>86</v>
      </c>
      <c r="H13" s="19" t="s">
        <v>86</v>
      </c>
      <c r="I13" s="19">
        <f t="shared" si="27"/>
        <v>100</v>
      </c>
      <c r="J13" s="19">
        <f t="shared" si="27"/>
        <v>100</v>
      </c>
      <c r="K13" s="19" t="s">
        <v>86</v>
      </c>
      <c r="L13" s="19"/>
      <c r="M13" s="19">
        <f>M12/M5*100</f>
        <v>98.650325185710329</v>
      </c>
      <c r="Q13" s="11" t="s">
        <v>80</v>
      </c>
      <c r="R13" s="19">
        <f t="shared" ref="R13:Z13" si="28">R12/R5*100</f>
        <v>99.027296033780729</v>
      </c>
      <c r="S13" s="19">
        <f t="shared" si="28"/>
        <v>99.727300063249785</v>
      </c>
      <c r="T13" s="19">
        <f t="shared" si="28"/>
        <v>99.572827928215446</v>
      </c>
      <c r="U13" s="19">
        <f t="shared" si="28"/>
        <v>99.550028979398277</v>
      </c>
      <c r="V13" s="19" t="s">
        <v>86</v>
      </c>
      <c r="W13" s="19" t="s">
        <v>86</v>
      </c>
      <c r="X13" s="19">
        <f t="shared" si="28"/>
        <v>100</v>
      </c>
      <c r="Y13" s="19">
        <f t="shared" si="28"/>
        <v>100</v>
      </c>
      <c r="Z13" s="19" t="s">
        <v>86</v>
      </c>
      <c r="AA13" s="19"/>
      <c r="AB13" s="19">
        <f>AB12/AB5*100</f>
        <v>99.567703356656295</v>
      </c>
      <c r="AE13" s="11" t="s">
        <v>80</v>
      </c>
      <c r="AF13" s="19">
        <f t="shared" ref="AF13:AN13" si="29">AF12/AF5*100</f>
        <v>98.239306101267701</v>
      </c>
      <c r="AG13" s="19">
        <f t="shared" si="29"/>
        <v>99.567500129957892</v>
      </c>
      <c r="AH13" s="19">
        <f t="shared" si="29"/>
        <v>99.613481375710876</v>
      </c>
      <c r="AI13" s="19">
        <f t="shared" si="29"/>
        <v>98.948456435298965</v>
      </c>
      <c r="AJ13" s="19" t="s">
        <v>86</v>
      </c>
      <c r="AK13" s="19" t="s">
        <v>86</v>
      </c>
      <c r="AL13" s="19">
        <f t="shared" si="29"/>
        <v>100</v>
      </c>
      <c r="AM13" s="19">
        <f t="shared" si="29"/>
        <v>100</v>
      </c>
      <c r="AN13" s="19" t="s">
        <v>86</v>
      </c>
      <c r="AO13" s="19"/>
      <c r="AP13" s="19">
        <f>AP12/AP5*100</f>
        <v>99.212079647381543</v>
      </c>
      <c r="AS13" s="11" t="s">
        <v>80</v>
      </c>
      <c r="AT13" s="19">
        <f t="shared" ref="AT13:BB13" si="30">AT12/AT5*100</f>
        <v>96.691329918421559</v>
      </c>
      <c r="AU13" s="19">
        <f t="shared" si="30"/>
        <v>99.102194175160349</v>
      </c>
      <c r="AV13" s="19">
        <f t="shared" si="30"/>
        <v>97.915603818963632</v>
      </c>
      <c r="AW13" s="19">
        <f t="shared" si="30"/>
        <v>96.276825959823071</v>
      </c>
      <c r="AX13" s="19" t="s">
        <v>86</v>
      </c>
      <c r="AY13" s="19" t="s">
        <v>86</v>
      </c>
      <c r="AZ13" s="19">
        <f t="shared" si="30"/>
        <v>100</v>
      </c>
      <c r="BA13" s="19">
        <f t="shared" si="30"/>
        <v>100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'06'!B24</f>
        <v>265.24</v>
      </c>
      <c r="D14" s="9">
        <f>'06'!C24</f>
        <v>964.43</v>
      </c>
      <c r="E14" s="9">
        <f>'06'!D24</f>
        <v>407.33</v>
      </c>
      <c r="F14" s="9">
        <f>'06'!E24</f>
        <v>948.95</v>
      </c>
      <c r="G14" s="9">
        <f>'06'!F24</f>
        <v>0</v>
      </c>
      <c r="H14" s="9">
        <f>'06'!G24</f>
        <v>0</v>
      </c>
      <c r="I14" s="9">
        <f>'06'!H24</f>
        <v>0.44</v>
      </c>
      <c r="J14" s="9">
        <f>'06'!I24</f>
        <v>9.0500000000000007</v>
      </c>
      <c r="K14" s="9">
        <f>'06'!J24</f>
        <v>0</v>
      </c>
      <c r="L14" s="9">
        <f>'06'!K24</f>
        <v>0</v>
      </c>
      <c r="M14" s="9">
        <f>SUM(C14:L14)</f>
        <v>2595.44</v>
      </c>
      <c r="Q14" s="9" t="s">
        <v>83</v>
      </c>
      <c r="R14" s="9">
        <f>'12'!B24</f>
        <v>269.77999999999997</v>
      </c>
      <c r="S14" s="9">
        <f>'12'!C24</f>
        <v>961.85</v>
      </c>
      <c r="T14" s="9">
        <f>'12'!D24</f>
        <v>406.19</v>
      </c>
      <c r="U14" s="9">
        <f>'12'!E24</f>
        <v>948.13</v>
      </c>
      <c r="V14" s="9">
        <f>'12'!F24</f>
        <v>0</v>
      </c>
      <c r="W14" s="9">
        <f>'12'!G24</f>
        <v>0</v>
      </c>
      <c r="X14" s="9">
        <f>'12'!H24</f>
        <v>0.44</v>
      </c>
      <c r="Y14" s="9">
        <f>'12'!I24</f>
        <v>9.0500000000000007</v>
      </c>
      <c r="Z14" s="9">
        <f>'12'!J24</f>
        <v>0</v>
      </c>
      <c r="AA14" s="9">
        <f>'12'!K24</f>
        <v>0</v>
      </c>
      <c r="AB14" s="10">
        <f>SUM(R14:AA14)</f>
        <v>2595.4400000000005</v>
      </c>
      <c r="AE14" s="9" t="s">
        <v>81</v>
      </c>
      <c r="AF14" s="9">
        <f>SUM('18'!B24)</f>
        <v>274.33999999999997</v>
      </c>
      <c r="AG14" s="9">
        <f>SUM('18'!C24)</f>
        <v>958.03</v>
      </c>
      <c r="AH14" s="9">
        <f>SUM('18'!D24)</f>
        <v>405.95</v>
      </c>
      <c r="AI14" s="9">
        <f>SUM('18'!E24)</f>
        <v>947.63</v>
      </c>
      <c r="AJ14" s="9">
        <f>SUM('18'!F24)</f>
        <v>0</v>
      </c>
      <c r="AK14" s="9">
        <f>SUM('18'!G24)</f>
        <v>0</v>
      </c>
      <c r="AL14" s="9">
        <f>SUM('18'!H24)</f>
        <v>0.44</v>
      </c>
      <c r="AM14" s="9">
        <f>SUM('18'!I24)</f>
        <v>9.0500000000000007</v>
      </c>
      <c r="AN14" s="9">
        <f>SUM('18'!J24)</f>
        <v>0</v>
      </c>
      <c r="AO14" s="9">
        <f>SUM('18'!K24)</f>
        <v>0</v>
      </c>
      <c r="AP14" s="10">
        <f>SUM(AF14:AO14)</f>
        <v>2595.44</v>
      </c>
      <c r="AS14" s="9" t="s">
        <v>81</v>
      </c>
      <c r="AT14" s="9">
        <f>AF14</f>
        <v>274.33999999999997</v>
      </c>
      <c r="AU14" s="9">
        <f t="shared" ref="AU14:BC14" si="31">AG14</f>
        <v>958.03</v>
      </c>
      <c r="AV14" s="9">
        <f t="shared" si="31"/>
        <v>405.95</v>
      </c>
      <c r="AW14" s="9">
        <f t="shared" si="31"/>
        <v>947.63</v>
      </c>
      <c r="AX14" s="9">
        <f t="shared" si="31"/>
        <v>0</v>
      </c>
      <c r="AY14" s="9">
        <f t="shared" si="31"/>
        <v>0</v>
      </c>
      <c r="AZ14" s="9">
        <f t="shared" si="31"/>
        <v>0.44</v>
      </c>
      <c r="BA14" s="9">
        <f t="shared" si="31"/>
        <v>9.0500000000000007</v>
      </c>
      <c r="BB14" s="9">
        <f t="shared" si="31"/>
        <v>0</v>
      </c>
      <c r="BC14" s="9">
        <f t="shared" si="31"/>
        <v>0</v>
      </c>
      <c r="BD14" s="10">
        <f>SUM(AT14:BC14)</f>
        <v>2595.44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FD66-3D1D-4F6E-ABE7-EBAC99CB8FFA}">
  <dimension ref="A1:BD14"/>
  <sheetViews>
    <sheetView zoomScale="85" zoomScaleNormal="85" workbookViewId="0">
      <selection activeCell="AX14" sqref="AX14"/>
    </sheetView>
  </sheetViews>
  <sheetFormatPr defaultRowHeight="14.4" x14ac:dyDescent="0.3"/>
  <cols>
    <col min="1" max="1" width="6.55468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29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00'!B21</f>
        <v>1292.98</v>
      </c>
      <c r="D5" s="9">
        <f>'tieri 00'!C21</f>
        <v>18540.060000000001</v>
      </c>
      <c r="E5" s="9">
        <f>'tieri 00'!D21</f>
        <v>7126.89</v>
      </c>
      <c r="F5" s="9">
        <f>'tieri 00'!E21</f>
        <v>34639.06</v>
      </c>
      <c r="G5" s="9">
        <f>'tieri 00'!F21</f>
        <v>0</v>
      </c>
      <c r="H5" s="9">
        <f>'tieri 00'!G21</f>
        <v>64.92</v>
      </c>
      <c r="I5" s="9">
        <f>'tieri 00'!H21</f>
        <v>1622.23</v>
      </c>
      <c r="J5" s="9">
        <f>'tieri 00'!I21</f>
        <v>1304.1600000000001</v>
      </c>
      <c r="K5" s="9">
        <f>'tieri 00'!J21</f>
        <v>7.0000000000000007E-2</v>
      </c>
      <c r="L5" s="9">
        <f>'tieri 00'!K21</f>
        <v>0</v>
      </c>
      <c r="M5" s="9">
        <f>SUM(C5:L5)</f>
        <v>64590.37</v>
      </c>
      <c r="Q5" s="9" t="s">
        <v>82</v>
      </c>
      <c r="R5" s="9">
        <f>C14</f>
        <v>1302.47</v>
      </c>
      <c r="S5" s="9">
        <f t="shared" ref="S5:AA5" si="0">D14</f>
        <v>18549.18</v>
      </c>
      <c r="T5" s="9">
        <f t="shared" si="0"/>
        <v>7100.49</v>
      </c>
      <c r="U5" s="9">
        <f t="shared" si="0"/>
        <v>34649.03</v>
      </c>
      <c r="V5" s="9">
        <f t="shared" si="0"/>
        <v>0</v>
      </c>
      <c r="W5" s="9">
        <f t="shared" si="0"/>
        <v>64.92</v>
      </c>
      <c r="X5" s="9">
        <f t="shared" si="0"/>
        <v>1620.24</v>
      </c>
      <c r="Y5" s="9">
        <f t="shared" si="0"/>
        <v>1303.97</v>
      </c>
      <c r="Z5" s="9">
        <f t="shared" si="0"/>
        <v>7.0000000000000007E-2</v>
      </c>
      <c r="AA5" s="9">
        <f t="shared" si="0"/>
        <v>0</v>
      </c>
      <c r="AB5" s="10">
        <f>SUM(R5:AA5)</f>
        <v>64590.369999999995</v>
      </c>
      <c r="AE5" s="9" t="s">
        <v>83</v>
      </c>
      <c r="AF5" s="9">
        <f>R14</f>
        <v>1328.92</v>
      </c>
      <c r="AG5" s="9">
        <f t="shared" ref="AG5:AO5" si="1">S14</f>
        <v>18767.080000000002</v>
      </c>
      <c r="AH5" s="9">
        <f t="shared" si="1"/>
        <v>6840.71</v>
      </c>
      <c r="AI5" s="9">
        <f t="shared" si="1"/>
        <v>34659.910000000003</v>
      </c>
      <c r="AJ5" s="9">
        <f t="shared" si="1"/>
        <v>0</v>
      </c>
      <c r="AK5" s="9">
        <f t="shared" si="1"/>
        <v>64.930000000000007</v>
      </c>
      <c r="AL5" s="9">
        <f t="shared" si="1"/>
        <v>1623.15</v>
      </c>
      <c r="AM5" s="9">
        <f t="shared" si="1"/>
        <v>1305.67</v>
      </c>
      <c r="AN5" s="9">
        <f t="shared" si="1"/>
        <v>0</v>
      </c>
      <c r="AO5" s="9">
        <f t="shared" si="1"/>
        <v>0</v>
      </c>
      <c r="AP5" s="10">
        <f>SUM(AF5:AO5)</f>
        <v>64590.37</v>
      </c>
      <c r="AS5" s="9" t="s">
        <v>72</v>
      </c>
      <c r="AT5" s="9">
        <f>C5</f>
        <v>1292.98</v>
      </c>
      <c r="AU5" s="9">
        <f t="shared" ref="AU5:BC5" si="2">D5</f>
        <v>18540.060000000001</v>
      </c>
      <c r="AV5" s="9">
        <f t="shared" si="2"/>
        <v>7126.89</v>
      </c>
      <c r="AW5" s="9">
        <f t="shared" si="2"/>
        <v>34639.06</v>
      </c>
      <c r="AX5" s="9">
        <f t="shared" si="2"/>
        <v>0</v>
      </c>
      <c r="AY5" s="9">
        <f t="shared" si="2"/>
        <v>64.92</v>
      </c>
      <c r="AZ5" s="9">
        <f t="shared" si="2"/>
        <v>1622.23</v>
      </c>
      <c r="BA5" s="9">
        <f t="shared" si="2"/>
        <v>1304.1600000000001</v>
      </c>
      <c r="BB5" s="9">
        <f t="shared" si="2"/>
        <v>7.0000000000000007E-2</v>
      </c>
      <c r="BC5" s="9">
        <f t="shared" si="2"/>
        <v>0</v>
      </c>
      <c r="BD5" s="10">
        <f>SUM(AT5:BC5)</f>
        <v>64590.37</v>
      </c>
    </row>
    <row r="6" spans="1:56" ht="28.8" x14ac:dyDescent="0.3">
      <c r="B6" s="11" t="s">
        <v>73</v>
      </c>
      <c r="C6" s="12">
        <f t="shared" ref="C6:K6" si="3">C5-C12</f>
        <v>1.4900000000000091</v>
      </c>
      <c r="D6" s="12">
        <f t="shared" si="3"/>
        <v>16.56000000000131</v>
      </c>
      <c r="E6" s="12">
        <f t="shared" si="3"/>
        <v>34.860000000000582</v>
      </c>
      <c r="F6" s="12">
        <f t="shared" si="3"/>
        <v>1398.2599999999948</v>
      </c>
      <c r="G6" s="12">
        <f t="shared" si="3"/>
        <v>0</v>
      </c>
      <c r="H6" s="12">
        <f t="shared" si="3"/>
        <v>0</v>
      </c>
      <c r="I6" s="12">
        <f t="shared" si="3"/>
        <v>2.4400000000000546</v>
      </c>
      <c r="J6" s="12">
        <f t="shared" si="3"/>
        <v>0.44000000000005457</v>
      </c>
      <c r="K6" s="12">
        <f t="shared" si="3"/>
        <v>0</v>
      </c>
      <c r="L6" s="12"/>
      <c r="M6" s="12">
        <f>M5-M12</f>
        <v>1454.0499999999956</v>
      </c>
      <c r="Q6" s="11" t="s">
        <v>73</v>
      </c>
      <c r="R6" s="12">
        <f t="shared" ref="R6:Z6" si="4">R5-R12</f>
        <v>22.910000000000082</v>
      </c>
      <c r="S6" s="12">
        <f t="shared" si="4"/>
        <v>63.75</v>
      </c>
      <c r="T6" s="12">
        <f t="shared" si="4"/>
        <v>295.98999999999978</v>
      </c>
      <c r="U6" s="12">
        <f t="shared" si="4"/>
        <v>1969.6299999999974</v>
      </c>
      <c r="V6" s="12">
        <f t="shared" si="4"/>
        <v>0</v>
      </c>
      <c r="W6" s="12">
        <f t="shared" si="4"/>
        <v>0</v>
      </c>
      <c r="X6" s="12">
        <f t="shared" si="4"/>
        <v>1.8099999999999454</v>
      </c>
      <c r="Y6" s="12">
        <f t="shared" si="4"/>
        <v>0.32999999999992724</v>
      </c>
      <c r="Z6" s="12">
        <f t="shared" si="4"/>
        <v>7.0000000000000007E-2</v>
      </c>
      <c r="AA6" s="12"/>
      <c r="AB6" s="12">
        <f>AB5-AB12</f>
        <v>2354.489999999998</v>
      </c>
      <c r="AE6" s="11" t="s">
        <v>73</v>
      </c>
      <c r="AF6" s="12">
        <f t="shared" ref="AF6:AN6" si="5">AF5-AF12</f>
        <v>4.4100000000000819</v>
      </c>
      <c r="AG6" s="12">
        <f t="shared" si="5"/>
        <v>36.950000000000728</v>
      </c>
      <c r="AH6" s="12">
        <f t="shared" si="5"/>
        <v>461.46000000000004</v>
      </c>
      <c r="AI6" s="12">
        <f t="shared" si="5"/>
        <v>815.57000000000698</v>
      </c>
      <c r="AJ6" s="12">
        <f t="shared" si="5"/>
        <v>0</v>
      </c>
      <c r="AK6" s="12">
        <f t="shared" si="5"/>
        <v>0.38000000000000966</v>
      </c>
      <c r="AL6" s="12">
        <f t="shared" si="5"/>
        <v>1.5500000000001819</v>
      </c>
      <c r="AM6" s="12">
        <f t="shared" si="5"/>
        <v>0.16000000000008185</v>
      </c>
      <c r="AN6" s="12">
        <f t="shared" si="5"/>
        <v>0</v>
      </c>
      <c r="AO6" s="12"/>
      <c r="AP6" s="12">
        <f>AP5-AP12</f>
        <v>1320.4800000000032</v>
      </c>
      <c r="AS6" s="11" t="s">
        <v>73</v>
      </c>
      <c r="AT6" s="12">
        <f t="shared" ref="AT6:BB6" si="6">AT5-AT12</f>
        <v>26.740000000000009</v>
      </c>
      <c r="AU6" s="12">
        <f t="shared" si="6"/>
        <v>110.5</v>
      </c>
      <c r="AV6" s="12">
        <f t="shared" si="6"/>
        <v>784.04</v>
      </c>
      <c r="AW6" s="12">
        <f t="shared" si="6"/>
        <v>4135.3899999999994</v>
      </c>
      <c r="AX6" s="12">
        <f t="shared" si="6"/>
        <v>0</v>
      </c>
      <c r="AY6" s="12">
        <f t="shared" si="6"/>
        <v>0.37000000000000455</v>
      </c>
      <c r="AZ6" s="12">
        <f t="shared" si="6"/>
        <v>5.7899999999999636</v>
      </c>
      <c r="BA6" s="12">
        <f t="shared" si="6"/>
        <v>0.93000000000006366</v>
      </c>
      <c r="BB6" s="12">
        <f t="shared" si="6"/>
        <v>7.0000000000000007E-2</v>
      </c>
      <c r="BC6" s="12"/>
      <c r="BD6" s="12">
        <f>BD5-BD12</f>
        <v>64590.37</v>
      </c>
    </row>
    <row r="7" spans="1:56" ht="28.8" x14ac:dyDescent="0.3">
      <c r="B7" s="11" t="s">
        <v>74</v>
      </c>
      <c r="C7" s="12">
        <f t="shared" ref="C7:K7" si="7">C14-C12</f>
        <v>10.980000000000018</v>
      </c>
      <c r="D7" s="12">
        <f t="shared" si="7"/>
        <v>25.680000000000291</v>
      </c>
      <c r="E7" s="12">
        <f t="shared" si="7"/>
        <v>8.4600000000000364</v>
      </c>
      <c r="F7" s="12">
        <f t="shared" si="7"/>
        <v>1408.2299999999959</v>
      </c>
      <c r="G7" s="12">
        <f t="shared" si="7"/>
        <v>0</v>
      </c>
      <c r="H7" s="12">
        <f t="shared" si="7"/>
        <v>0</v>
      </c>
      <c r="I7" s="12">
        <f t="shared" si="7"/>
        <v>0.45000000000004547</v>
      </c>
      <c r="J7" s="12">
        <f t="shared" si="7"/>
        <v>0.25</v>
      </c>
      <c r="K7" s="12">
        <f t="shared" si="7"/>
        <v>0</v>
      </c>
      <c r="L7" s="12"/>
      <c r="M7" s="12">
        <f>M14-M12</f>
        <v>1454.0499999999884</v>
      </c>
      <c r="Q7" s="11" t="s">
        <v>74</v>
      </c>
      <c r="R7" s="12">
        <f t="shared" ref="R7:Z7" si="8">R14-R12</f>
        <v>49.360000000000127</v>
      </c>
      <c r="S7" s="12">
        <f t="shared" si="8"/>
        <v>281.65000000000146</v>
      </c>
      <c r="T7" s="12">
        <f t="shared" si="8"/>
        <v>36.210000000000036</v>
      </c>
      <c r="U7" s="12">
        <f t="shared" si="8"/>
        <v>1980.510000000002</v>
      </c>
      <c r="V7" s="12">
        <f t="shared" si="8"/>
        <v>0</v>
      </c>
      <c r="W7" s="12">
        <f t="shared" si="8"/>
        <v>1.0000000000005116E-2</v>
      </c>
      <c r="X7" s="12">
        <f t="shared" si="8"/>
        <v>4.7200000000000273</v>
      </c>
      <c r="Y7" s="12">
        <f t="shared" si="8"/>
        <v>2.0299999999999727</v>
      </c>
      <c r="Z7" s="12">
        <f t="shared" si="8"/>
        <v>0</v>
      </c>
      <c r="AA7" s="12"/>
      <c r="AB7" s="12">
        <f>AB14-AB12</f>
        <v>2354.4900000000052</v>
      </c>
      <c r="AE7" s="11" t="s">
        <v>74</v>
      </c>
      <c r="AF7" s="12">
        <f t="shared" ref="AF7:AN7" si="9">AF14-AF12</f>
        <v>17.740000000000009</v>
      </c>
      <c r="AG7" s="12">
        <f t="shared" si="9"/>
        <v>464.38999999999942</v>
      </c>
      <c r="AH7" s="12">
        <f t="shared" si="9"/>
        <v>33.970000000000255</v>
      </c>
      <c r="AI7" s="12">
        <f t="shared" si="9"/>
        <v>794.57000000000698</v>
      </c>
      <c r="AJ7" s="12">
        <f t="shared" si="9"/>
        <v>0</v>
      </c>
      <c r="AK7" s="12">
        <f t="shared" si="9"/>
        <v>0</v>
      </c>
      <c r="AL7" s="12">
        <f t="shared" si="9"/>
        <v>7.8900000000001</v>
      </c>
      <c r="AM7" s="12">
        <f t="shared" si="9"/>
        <v>1.9200000000000728</v>
      </c>
      <c r="AN7" s="12">
        <f t="shared" si="9"/>
        <v>0</v>
      </c>
      <c r="AO7" s="12"/>
      <c r="AP7" s="12">
        <f>AP14-AP12</f>
        <v>1320.4800000000105</v>
      </c>
      <c r="AS7" s="11" t="s">
        <v>74</v>
      </c>
      <c r="AT7" s="12">
        <f t="shared" ref="AT7:BB7" si="10">AT14-AT12</f>
        <v>76.009999999999991</v>
      </c>
      <c r="AU7" s="12">
        <f t="shared" si="10"/>
        <v>764.95999999999913</v>
      </c>
      <c r="AV7" s="12">
        <f t="shared" si="10"/>
        <v>70.369999999999891</v>
      </c>
      <c r="AW7" s="12">
        <f t="shared" si="10"/>
        <v>4135.2400000000052</v>
      </c>
      <c r="AX7" s="12">
        <f t="shared" si="10"/>
        <v>0</v>
      </c>
      <c r="AY7" s="12">
        <f t="shared" si="10"/>
        <v>0</v>
      </c>
      <c r="AZ7" s="12">
        <f t="shared" si="10"/>
        <v>13.049999999999955</v>
      </c>
      <c r="BA7" s="12">
        <f t="shared" si="10"/>
        <v>4.2000000000000455</v>
      </c>
      <c r="BB7" s="12">
        <f t="shared" si="10"/>
        <v>0</v>
      </c>
      <c r="BC7" s="12"/>
      <c r="BD7" s="12">
        <f>BD14-BD12</f>
        <v>64590.37000000001</v>
      </c>
    </row>
    <row r="8" spans="1:56" ht="28.8" x14ac:dyDescent="0.3">
      <c r="B8" s="11" t="s">
        <v>75</v>
      </c>
      <c r="C8" s="13">
        <f t="shared" ref="C8:K8" si="11">C7-C6</f>
        <v>9.4900000000000091</v>
      </c>
      <c r="D8" s="13">
        <f t="shared" si="11"/>
        <v>9.1199999999989814</v>
      </c>
      <c r="E8" s="13">
        <f t="shared" si="11"/>
        <v>-26.400000000000546</v>
      </c>
      <c r="F8" s="13">
        <f t="shared" si="11"/>
        <v>9.9700000000011642</v>
      </c>
      <c r="G8" s="13">
        <f t="shared" si="11"/>
        <v>0</v>
      </c>
      <c r="H8" s="13">
        <f t="shared" si="11"/>
        <v>0</v>
      </c>
      <c r="I8" s="13">
        <f t="shared" si="11"/>
        <v>-1.9900000000000091</v>
      </c>
      <c r="J8" s="13">
        <f t="shared" si="11"/>
        <v>-0.19000000000005457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26.450000000000045</v>
      </c>
      <c r="S8" s="13">
        <f t="shared" si="12"/>
        <v>217.90000000000146</v>
      </c>
      <c r="T8" s="13">
        <f t="shared" si="12"/>
        <v>-259.77999999999975</v>
      </c>
      <c r="U8" s="13">
        <f t="shared" si="12"/>
        <v>10.880000000004657</v>
      </c>
      <c r="V8" s="13">
        <f t="shared" si="12"/>
        <v>0</v>
      </c>
      <c r="W8" s="13">
        <f t="shared" si="12"/>
        <v>1.0000000000005116E-2</v>
      </c>
      <c r="X8" s="13">
        <f t="shared" si="12"/>
        <v>2.9100000000000819</v>
      </c>
      <c r="Y8" s="13">
        <f t="shared" si="12"/>
        <v>1.7000000000000455</v>
      </c>
      <c r="Z8" s="13">
        <f t="shared" si="12"/>
        <v>-7.0000000000000007E-2</v>
      </c>
      <c r="AA8" s="13"/>
      <c r="AB8" s="14"/>
      <c r="AE8" s="11" t="s">
        <v>75</v>
      </c>
      <c r="AF8" s="13">
        <f t="shared" ref="AF8:AN8" si="13">AF7-AF6</f>
        <v>13.329999999999927</v>
      </c>
      <c r="AG8" s="13">
        <f t="shared" si="13"/>
        <v>427.43999999999869</v>
      </c>
      <c r="AH8" s="13">
        <f t="shared" si="13"/>
        <v>-427.48999999999978</v>
      </c>
      <c r="AI8" s="13">
        <f t="shared" si="13"/>
        <v>-21</v>
      </c>
      <c r="AJ8" s="13">
        <f t="shared" si="13"/>
        <v>0</v>
      </c>
      <c r="AK8" s="13">
        <f t="shared" si="13"/>
        <v>-0.38000000000000966</v>
      </c>
      <c r="AL8" s="13">
        <f t="shared" si="13"/>
        <v>6.3399999999999181</v>
      </c>
      <c r="AM8" s="13">
        <f t="shared" si="13"/>
        <v>1.7599999999999909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49.269999999999982</v>
      </c>
      <c r="AU8" s="13">
        <f t="shared" si="14"/>
        <v>654.45999999999913</v>
      </c>
      <c r="AV8" s="13">
        <f t="shared" si="14"/>
        <v>-713.67000000000007</v>
      </c>
      <c r="AW8" s="13">
        <f t="shared" si="14"/>
        <v>-0.14999999999417923</v>
      </c>
      <c r="AX8" s="13">
        <f t="shared" si="14"/>
        <v>0</v>
      </c>
      <c r="AY8" s="13">
        <f t="shared" si="14"/>
        <v>-0.37000000000000455</v>
      </c>
      <c r="AZ8" s="13">
        <f t="shared" si="14"/>
        <v>7.2599999999999909</v>
      </c>
      <c r="BA8" s="13">
        <f t="shared" si="14"/>
        <v>3.2699999999999818</v>
      </c>
      <c r="BB8" s="13">
        <f t="shared" si="14"/>
        <v>-7.0000000000000007E-2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0.73396340237281388</v>
      </c>
      <c r="D9" s="16">
        <f t="shared" si="15"/>
        <v>4.9190779317860783E-2</v>
      </c>
      <c r="E9" s="16">
        <f t="shared" si="15"/>
        <v>-0.37042805487387265</v>
      </c>
      <c r="F9" s="16">
        <f t="shared" si="15"/>
        <v>2.878253624665671E-2</v>
      </c>
      <c r="G9" s="16" t="s">
        <v>86</v>
      </c>
      <c r="H9" s="16">
        <f t="shared" si="15"/>
        <v>0</v>
      </c>
      <c r="I9" s="16">
        <f t="shared" si="15"/>
        <v>-0.1226706447297861</v>
      </c>
      <c r="J9" s="16">
        <f t="shared" si="15"/>
        <v>-1.4568764568768751E-2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2.0307569464171955</v>
      </c>
      <c r="S9" s="16">
        <f t="shared" si="16"/>
        <v>1.174715000878753</v>
      </c>
      <c r="T9" s="16">
        <f t="shared" si="16"/>
        <v>-3.6586207430754749</v>
      </c>
      <c r="U9" s="16">
        <f t="shared" si="16"/>
        <v>3.1400590435012629E-2</v>
      </c>
      <c r="V9" s="16" t="s">
        <v>86</v>
      </c>
      <c r="W9" s="16">
        <f t="shared" si="16"/>
        <v>1.5403573629089827E-2</v>
      </c>
      <c r="X9" s="16">
        <f t="shared" si="16"/>
        <v>0.17960302177455698</v>
      </c>
      <c r="Y9" s="16">
        <f t="shared" si="16"/>
        <v>0.13037109749457776</v>
      </c>
      <c r="Z9" s="16">
        <f t="shared" si="16"/>
        <v>-100</v>
      </c>
      <c r="AA9" s="16"/>
      <c r="AB9" s="17"/>
      <c r="AE9" s="15" t="s">
        <v>76</v>
      </c>
      <c r="AF9" s="16">
        <f t="shared" ref="AF9:AN9" si="17">AF8/AF5*100</f>
        <v>1.0030701622369991</v>
      </c>
      <c r="AG9" s="16">
        <f t="shared" si="17"/>
        <v>2.2776052534544458</v>
      </c>
      <c r="AH9" s="16">
        <f t="shared" si="17"/>
        <v>-6.2492051263684587</v>
      </c>
      <c r="AI9" s="16">
        <f t="shared" si="17"/>
        <v>-6.058873205383395E-2</v>
      </c>
      <c r="AJ9" s="16" t="s">
        <v>86</v>
      </c>
      <c r="AK9" s="16">
        <f t="shared" si="17"/>
        <v>-0.58524564916064936</v>
      </c>
      <c r="AL9" s="16">
        <f t="shared" si="17"/>
        <v>0.39059852755444152</v>
      </c>
      <c r="AM9" s="16">
        <f t="shared" si="17"/>
        <v>0.13479669441742481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3.8105771164287137</v>
      </c>
      <c r="AU9" s="16">
        <f t="shared" si="18"/>
        <v>3.5299777886371406</v>
      </c>
      <c r="AV9" s="16">
        <f t="shared" si="18"/>
        <v>-10.013764769766336</v>
      </c>
      <c r="AW9" s="16">
        <f t="shared" si="18"/>
        <v>-4.3303715514849203E-4</v>
      </c>
      <c r="AX9" s="16" t="s">
        <v>86</v>
      </c>
      <c r="AY9" s="16">
        <f t="shared" si="18"/>
        <v>-0.56993222427603907</v>
      </c>
      <c r="AZ9" s="16">
        <f t="shared" si="18"/>
        <v>0.44753210087348844</v>
      </c>
      <c r="BA9" s="16">
        <f t="shared" si="18"/>
        <v>0.25073610599926244</v>
      </c>
      <c r="BB9" s="16">
        <f t="shared" si="18"/>
        <v>-100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12.470000000000027</v>
      </c>
      <c r="D10" s="18">
        <f t="shared" si="19"/>
        <v>42.240000000001601</v>
      </c>
      <c r="E10" s="18">
        <f t="shared" si="19"/>
        <v>43.320000000000618</v>
      </c>
      <c r="F10" s="18">
        <f t="shared" si="19"/>
        <v>2806.4899999999907</v>
      </c>
      <c r="G10" s="18">
        <f t="shared" si="19"/>
        <v>0</v>
      </c>
      <c r="H10" s="18">
        <f t="shared" si="19"/>
        <v>0</v>
      </c>
      <c r="I10" s="18">
        <f t="shared" si="19"/>
        <v>2.8900000000001</v>
      </c>
      <c r="J10" s="18">
        <f t="shared" si="19"/>
        <v>0.69000000000005457</v>
      </c>
      <c r="K10" s="18">
        <f t="shared" si="19"/>
        <v>0</v>
      </c>
      <c r="L10" s="18"/>
      <c r="M10" s="18">
        <f>M6+M7</f>
        <v>2908.099999999984</v>
      </c>
      <c r="Q10" s="11" t="s">
        <v>77</v>
      </c>
      <c r="R10" s="18">
        <f t="shared" ref="R10:Z10" si="20">R6+R7</f>
        <v>72.270000000000209</v>
      </c>
      <c r="S10" s="18">
        <f t="shared" si="20"/>
        <v>345.40000000000146</v>
      </c>
      <c r="T10" s="18">
        <f t="shared" si="20"/>
        <v>332.19999999999982</v>
      </c>
      <c r="U10" s="18">
        <f t="shared" si="20"/>
        <v>3950.1399999999994</v>
      </c>
      <c r="V10" s="18">
        <f t="shared" si="20"/>
        <v>0</v>
      </c>
      <c r="W10" s="18">
        <f t="shared" si="20"/>
        <v>1.0000000000005116E-2</v>
      </c>
      <c r="X10" s="18">
        <f t="shared" si="20"/>
        <v>6.5299999999999727</v>
      </c>
      <c r="Y10" s="18">
        <f t="shared" si="20"/>
        <v>2.3599999999999</v>
      </c>
      <c r="Z10" s="18">
        <f t="shared" si="20"/>
        <v>7.0000000000000007E-2</v>
      </c>
      <c r="AA10" s="18"/>
      <c r="AB10" s="18">
        <f>AB6+AB7</f>
        <v>4708.9800000000032</v>
      </c>
      <c r="AE10" s="11" t="s">
        <v>77</v>
      </c>
      <c r="AF10" s="18">
        <f t="shared" ref="AF10:AN10" si="21">AF6+AF7</f>
        <v>22.150000000000091</v>
      </c>
      <c r="AG10" s="18">
        <f t="shared" si="21"/>
        <v>501.34000000000015</v>
      </c>
      <c r="AH10" s="18">
        <f t="shared" si="21"/>
        <v>495.43000000000029</v>
      </c>
      <c r="AI10" s="18">
        <f t="shared" si="21"/>
        <v>1610.140000000014</v>
      </c>
      <c r="AJ10" s="18">
        <f t="shared" si="21"/>
        <v>0</v>
      </c>
      <c r="AK10" s="18">
        <f t="shared" si="21"/>
        <v>0.38000000000000966</v>
      </c>
      <c r="AL10" s="18">
        <f t="shared" si="21"/>
        <v>9.4400000000002819</v>
      </c>
      <c r="AM10" s="18">
        <f t="shared" si="21"/>
        <v>2.0800000000001546</v>
      </c>
      <c r="AN10" s="18">
        <f t="shared" si="21"/>
        <v>0</v>
      </c>
      <c r="AO10" s="18"/>
      <c r="AP10" s="18">
        <f>AP6+AP7</f>
        <v>2640.9600000000137</v>
      </c>
      <c r="AS10" s="11" t="s">
        <v>77</v>
      </c>
      <c r="AT10" s="18">
        <f t="shared" ref="AT10:BB10" si="22">AT6+AT7</f>
        <v>102.75</v>
      </c>
      <c r="AU10" s="18">
        <f t="shared" si="22"/>
        <v>875.45999999999913</v>
      </c>
      <c r="AV10" s="18">
        <f t="shared" si="22"/>
        <v>854.40999999999985</v>
      </c>
      <c r="AW10" s="18">
        <f t="shared" si="22"/>
        <v>8270.6300000000047</v>
      </c>
      <c r="AX10" s="18">
        <f t="shared" si="22"/>
        <v>0</v>
      </c>
      <c r="AY10" s="18">
        <f t="shared" si="22"/>
        <v>0.37000000000000455</v>
      </c>
      <c r="AZ10" s="18">
        <f t="shared" si="22"/>
        <v>18.839999999999918</v>
      </c>
      <c r="BA10" s="18">
        <f t="shared" si="22"/>
        <v>5.1300000000001091</v>
      </c>
      <c r="BB10" s="18">
        <f t="shared" si="22"/>
        <v>7.0000000000000007E-2</v>
      </c>
      <c r="BC10" s="18"/>
      <c r="BD10" s="18">
        <f>BD6+BD7</f>
        <v>129180.74000000002</v>
      </c>
    </row>
    <row r="11" spans="1:56" ht="28.8" x14ac:dyDescent="0.3">
      <c r="B11" s="11" t="s">
        <v>78</v>
      </c>
      <c r="C11" s="19">
        <f t="shared" ref="C11:K11" si="23">C10/C5*100</f>
        <v>0.9644387384182298</v>
      </c>
      <c r="D11" s="19">
        <f t="shared" si="23"/>
        <v>0.22783097789328405</v>
      </c>
      <c r="E11" s="19">
        <f t="shared" si="23"/>
        <v>0.60783876277030535</v>
      </c>
      <c r="F11" s="19">
        <f t="shared" si="23"/>
        <v>8.1020963039989837</v>
      </c>
      <c r="G11" s="19" t="s">
        <v>86</v>
      </c>
      <c r="H11" s="19">
        <f t="shared" si="23"/>
        <v>0</v>
      </c>
      <c r="I11" s="19">
        <f t="shared" si="23"/>
        <v>0.1781498307884887</v>
      </c>
      <c r="J11" s="19">
        <f t="shared" si="23"/>
        <v>5.2907618697096558E-2</v>
      </c>
      <c r="K11" s="19">
        <f t="shared" si="23"/>
        <v>0</v>
      </c>
      <c r="L11" s="19"/>
      <c r="M11" s="19">
        <f>M10/M5*100</f>
        <v>4.502373960700309</v>
      </c>
      <c r="Q11" s="11" t="s">
        <v>78</v>
      </c>
      <c r="R11" s="19">
        <f t="shared" ref="R11:Z11" si="24">R10/R5*100</f>
        <v>5.5486882615338713</v>
      </c>
      <c r="S11" s="19">
        <f t="shared" si="24"/>
        <v>1.8620769219987163</v>
      </c>
      <c r="T11" s="19">
        <f t="shared" si="24"/>
        <v>4.6785503535671458</v>
      </c>
      <c r="U11" s="19">
        <f t="shared" si="24"/>
        <v>11.400434586480486</v>
      </c>
      <c r="V11" s="19" t="s">
        <v>86</v>
      </c>
      <c r="W11" s="19">
        <f t="shared" si="24"/>
        <v>1.5403573629089827E-2</v>
      </c>
      <c r="X11" s="19">
        <f t="shared" si="24"/>
        <v>0.403026712092034</v>
      </c>
      <c r="Y11" s="19">
        <f t="shared" si="24"/>
        <v>0.18098575887481305</v>
      </c>
      <c r="Z11" s="19">
        <f t="shared" si="24"/>
        <v>100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1.6667669987659217</v>
      </c>
      <c r="AG11" s="19">
        <f t="shared" si="25"/>
        <v>2.6713798843506829</v>
      </c>
      <c r="AH11" s="19">
        <f t="shared" si="25"/>
        <v>7.2423768877791961</v>
      </c>
      <c r="AI11" s="19">
        <f t="shared" si="25"/>
        <v>4.6455400490076686</v>
      </c>
      <c r="AJ11" s="19" t="s">
        <v>86</v>
      </c>
      <c r="AK11" s="19">
        <f t="shared" si="25"/>
        <v>0.58524564916064936</v>
      </c>
      <c r="AL11" s="19">
        <f t="shared" si="25"/>
        <v>0.58158518929244263</v>
      </c>
      <c r="AM11" s="19">
        <f t="shared" si="25"/>
        <v>0.15930518431151475</v>
      </c>
      <c r="AN11" s="19" t="s">
        <v>86</v>
      </c>
      <c r="AO11" s="19"/>
      <c r="AP11" s="19">
        <f>AP10/AP5*100</f>
        <v>4.0887828944160152</v>
      </c>
      <c r="AS11" s="11" t="s">
        <v>78</v>
      </c>
      <c r="AT11" s="19">
        <f t="shared" ref="AT11:BA11" si="26">AT10/AT5*100</f>
        <v>7.9467586505591727</v>
      </c>
      <c r="AU11" s="19">
        <f t="shared" si="26"/>
        <v>4.7219911909670147</v>
      </c>
      <c r="AV11" s="19">
        <f t="shared" si="26"/>
        <v>11.988539180484052</v>
      </c>
      <c r="AW11" s="19">
        <f t="shared" si="26"/>
        <v>23.876600577498365</v>
      </c>
      <c r="AX11" s="19" t="s">
        <v>86</v>
      </c>
      <c r="AY11" s="19">
        <f t="shared" si="26"/>
        <v>0.56993222427603907</v>
      </c>
      <c r="AZ11" s="19">
        <f t="shared" si="26"/>
        <v>1.1613642948287184</v>
      </c>
      <c r="BA11" s="19">
        <f t="shared" si="26"/>
        <v>0.39335664335665171</v>
      </c>
      <c r="BB11" s="19">
        <f ca="1">BB11/BB5*100</f>
        <v>0</v>
      </c>
      <c r="BC11" s="19"/>
      <c r="BD11" s="19">
        <f>BD10/BD5*100</f>
        <v>200.00000000000006</v>
      </c>
    </row>
    <row r="12" spans="1:56" x14ac:dyDescent="0.3">
      <c r="B12" s="11" t="s">
        <v>79</v>
      </c>
      <c r="C12" s="12">
        <f>'00-06'!B21</f>
        <v>1291.49</v>
      </c>
      <c r="D12" s="12">
        <f>'00-06'!C21</f>
        <v>18523.5</v>
      </c>
      <c r="E12" s="12">
        <f>'00-06'!D21</f>
        <v>7092.03</v>
      </c>
      <c r="F12" s="12">
        <f>'00-06'!E21</f>
        <v>33240.800000000003</v>
      </c>
      <c r="G12" s="12">
        <f>'00-06'!F21</f>
        <v>0</v>
      </c>
      <c r="H12" s="12">
        <f>'00-06'!G21</f>
        <v>64.92</v>
      </c>
      <c r="I12" s="12">
        <f>'00-06'!H21</f>
        <v>1619.79</v>
      </c>
      <c r="J12" s="12">
        <f>'00-06'!I21</f>
        <v>1303.72</v>
      </c>
      <c r="K12" s="12">
        <f>'00-06'!J21</f>
        <v>7.0000000000000007E-2</v>
      </c>
      <c r="L12" s="12">
        <f>'00-06'!K21</f>
        <v>0</v>
      </c>
      <c r="M12" s="20">
        <f>SUM(C12:L12)</f>
        <v>63136.320000000007</v>
      </c>
      <c r="Q12" s="11" t="s">
        <v>79</v>
      </c>
      <c r="R12" s="12">
        <f>'06-12'!B21</f>
        <v>1279.56</v>
      </c>
      <c r="S12" s="12">
        <f>'06-12'!C21</f>
        <v>18485.43</v>
      </c>
      <c r="T12" s="12">
        <f>'06-12'!D21</f>
        <v>6804.5</v>
      </c>
      <c r="U12" s="12">
        <f>'06-12'!E21</f>
        <v>32679.4</v>
      </c>
      <c r="V12" s="12">
        <f>'06-12'!F21</f>
        <v>0</v>
      </c>
      <c r="W12" s="12">
        <f>'06-12'!G21</f>
        <v>64.92</v>
      </c>
      <c r="X12" s="12">
        <f>'06-12'!H21</f>
        <v>1618.43</v>
      </c>
      <c r="Y12" s="12">
        <f>'06-12'!I21</f>
        <v>1303.6400000000001</v>
      </c>
      <c r="Z12" s="12">
        <f>'06-12'!J21</f>
        <v>0</v>
      </c>
      <c r="AA12" s="12">
        <f>'06-12'!K21</f>
        <v>0</v>
      </c>
      <c r="AB12" s="20">
        <f>SUM(R12:AA12)</f>
        <v>62235.88</v>
      </c>
      <c r="AE12" s="11" t="s">
        <v>79</v>
      </c>
      <c r="AF12" s="12">
        <f>'12-18'!B21</f>
        <v>1324.51</v>
      </c>
      <c r="AG12" s="12">
        <f>'12-18'!C21</f>
        <v>18730.13</v>
      </c>
      <c r="AH12" s="12">
        <f>'12-18'!D21</f>
        <v>6379.25</v>
      </c>
      <c r="AI12" s="12">
        <f>'12-18'!E21</f>
        <v>33844.339999999997</v>
      </c>
      <c r="AJ12" s="12">
        <f>'12-18'!F21</f>
        <v>0</v>
      </c>
      <c r="AK12" s="12">
        <f>'12-18'!G21</f>
        <v>64.55</v>
      </c>
      <c r="AL12" s="12">
        <f>'12-18'!H21</f>
        <v>1621.6</v>
      </c>
      <c r="AM12" s="12">
        <f>'12-18'!I21</f>
        <v>1305.51</v>
      </c>
      <c r="AN12" s="12">
        <f>'12-18'!J21</f>
        <v>0</v>
      </c>
      <c r="AO12" s="12">
        <f>'12-18'!K21</f>
        <v>0</v>
      </c>
      <c r="AP12" s="20">
        <f>SUM(AF12:AO12)</f>
        <v>63269.89</v>
      </c>
      <c r="AS12" s="11" t="s">
        <v>79</v>
      </c>
      <c r="AT12" s="12">
        <f>'00-18'!B21</f>
        <v>1266.24</v>
      </c>
      <c r="AU12" s="12">
        <f>'00-18'!C21</f>
        <v>18429.560000000001</v>
      </c>
      <c r="AV12" s="12">
        <f>'00-18'!D21</f>
        <v>6342.85</v>
      </c>
      <c r="AW12" s="12">
        <f>'00-18'!E21</f>
        <v>30503.67</v>
      </c>
      <c r="AX12" s="12">
        <f>'00-18'!F21</f>
        <v>0</v>
      </c>
      <c r="AY12" s="12">
        <f>'00-18'!G21</f>
        <v>64.55</v>
      </c>
      <c r="AZ12" s="12">
        <f>'00-18'!H21</f>
        <v>1616.44</v>
      </c>
      <c r="BA12" s="12">
        <f>'00-18'!I21</f>
        <v>1303.23</v>
      </c>
      <c r="BB12" s="12">
        <f>'00-18'!J21</f>
        <v>0</v>
      </c>
      <c r="BC12" s="12">
        <f>'00-18'!K21</f>
        <v>0</v>
      </c>
      <c r="BD12" s="12">
        <f>'00-18'!L13</f>
        <v>0</v>
      </c>
    </row>
    <row r="13" spans="1:56" x14ac:dyDescent="0.3">
      <c r="B13" s="11" t="s">
        <v>80</v>
      </c>
      <c r="C13" s="19">
        <f t="shared" ref="C13:K13" si="27">C12/C5*100</f>
        <v>99.884762331977299</v>
      </c>
      <c r="D13" s="19">
        <f t="shared" si="27"/>
        <v>99.910679900712282</v>
      </c>
      <c r="E13" s="19">
        <f t="shared" si="27"/>
        <v>99.510866591177916</v>
      </c>
      <c r="F13" s="19">
        <f t="shared" si="27"/>
        <v>95.963343116123838</v>
      </c>
      <c r="G13" s="19" t="s">
        <v>86</v>
      </c>
      <c r="H13" s="19">
        <f t="shared" si="27"/>
        <v>100</v>
      </c>
      <c r="I13" s="19">
        <f t="shared" si="27"/>
        <v>99.849589762240868</v>
      </c>
      <c r="J13" s="19">
        <f t="shared" si="27"/>
        <v>99.966261808367065</v>
      </c>
      <c r="K13" s="19">
        <f t="shared" si="27"/>
        <v>100</v>
      </c>
      <c r="L13" s="19"/>
      <c r="M13" s="19">
        <f>M12/M5*100</f>
        <v>97.748813019649845</v>
      </c>
      <c r="Q13" s="11" t="s">
        <v>80</v>
      </c>
      <c r="R13" s="19">
        <f t="shared" ref="R13:Z13" si="28">R12/R5*100</f>
        <v>98.241034342441651</v>
      </c>
      <c r="S13" s="19">
        <f t="shared" si="28"/>
        <v>99.656319039440021</v>
      </c>
      <c r="T13" s="19">
        <f t="shared" si="28"/>
        <v>95.831414451678683</v>
      </c>
      <c r="U13" s="19">
        <f t="shared" si="28"/>
        <v>94.315483001977256</v>
      </c>
      <c r="V13" s="19" t="s">
        <v>86</v>
      </c>
      <c r="W13" s="19">
        <f t="shared" si="28"/>
        <v>100</v>
      </c>
      <c r="X13" s="19">
        <f t="shared" si="28"/>
        <v>99.888288154841263</v>
      </c>
      <c r="Y13" s="19">
        <f t="shared" si="28"/>
        <v>99.974692669309889</v>
      </c>
      <c r="Z13" s="19">
        <f t="shared" si="28"/>
        <v>0</v>
      </c>
      <c r="AA13" s="19"/>
      <c r="AB13" s="19">
        <f>AB12/AB5*100</f>
        <v>96.354735233750787</v>
      </c>
      <c r="AE13" s="11" t="s">
        <v>80</v>
      </c>
      <c r="AF13" s="19">
        <f t="shared" ref="AF13:AN13" si="29">AF12/AF5*100</f>
        <v>99.668151581735543</v>
      </c>
      <c r="AG13" s="19">
        <f t="shared" si="29"/>
        <v>99.803112684551891</v>
      </c>
      <c r="AH13" s="19">
        <f t="shared" si="29"/>
        <v>93.254208992926166</v>
      </c>
      <c r="AI13" s="19">
        <f t="shared" si="29"/>
        <v>97.646935609469253</v>
      </c>
      <c r="AJ13" s="19" t="s">
        <v>86</v>
      </c>
      <c r="AK13" s="19">
        <f t="shared" si="29"/>
        <v>99.414754350839345</v>
      </c>
      <c r="AL13" s="19">
        <f t="shared" si="29"/>
        <v>99.904506669130996</v>
      </c>
      <c r="AM13" s="19">
        <f t="shared" si="29"/>
        <v>99.987745755052956</v>
      </c>
      <c r="AN13" s="19" t="s">
        <v>86</v>
      </c>
      <c r="AO13" s="19"/>
      <c r="AP13" s="19">
        <f>AP12/AP5*100</f>
        <v>97.955608552792</v>
      </c>
      <c r="AS13" s="11" t="s">
        <v>80</v>
      </c>
      <c r="AT13" s="19">
        <f t="shared" ref="AT13:BB13" si="30">AT12/AT5*100</f>
        <v>97.931909232934771</v>
      </c>
      <c r="AU13" s="19">
        <f t="shared" si="30"/>
        <v>99.403993298835061</v>
      </c>
      <c r="AV13" s="19">
        <f t="shared" si="30"/>
        <v>88.998848024874803</v>
      </c>
      <c r="AW13" s="19">
        <f t="shared" si="30"/>
        <v>88.061483192673236</v>
      </c>
      <c r="AX13" s="19" t="s">
        <v>86</v>
      </c>
      <c r="AY13" s="19">
        <f t="shared" si="30"/>
        <v>99.430067775723955</v>
      </c>
      <c r="AZ13" s="19">
        <f t="shared" si="30"/>
        <v>99.643083903022386</v>
      </c>
      <c r="BA13" s="19">
        <f t="shared" si="30"/>
        <v>99.928689731321313</v>
      </c>
      <c r="BB13" s="19">
        <f t="shared" si="30"/>
        <v>0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'06'!B21</f>
        <v>1302.47</v>
      </c>
      <c r="D14" s="9">
        <f>'06'!C21</f>
        <v>18549.18</v>
      </c>
      <c r="E14" s="9">
        <f>'06'!D21</f>
        <v>7100.49</v>
      </c>
      <c r="F14" s="9">
        <f>'06'!E21</f>
        <v>34649.03</v>
      </c>
      <c r="G14" s="9">
        <f>'06'!F21</f>
        <v>0</v>
      </c>
      <c r="H14" s="9">
        <f>'06'!G21</f>
        <v>64.92</v>
      </c>
      <c r="I14" s="9">
        <f>'06'!H21</f>
        <v>1620.24</v>
      </c>
      <c r="J14" s="9">
        <f>'06'!I21</f>
        <v>1303.97</v>
      </c>
      <c r="K14" s="9">
        <f>'06'!J21</f>
        <v>7.0000000000000007E-2</v>
      </c>
      <c r="L14" s="9">
        <f>'06'!K21</f>
        <v>0</v>
      </c>
      <c r="M14" s="9">
        <f>SUM(C14:L14)</f>
        <v>64590.369999999995</v>
      </c>
      <c r="Q14" s="9" t="s">
        <v>83</v>
      </c>
      <c r="R14" s="9">
        <f>'12'!B21</f>
        <v>1328.92</v>
      </c>
      <c r="S14" s="9">
        <f>'12'!C21</f>
        <v>18767.080000000002</v>
      </c>
      <c r="T14" s="9">
        <f>'12'!D21</f>
        <v>6840.71</v>
      </c>
      <c r="U14" s="9">
        <f>'12'!E21</f>
        <v>34659.910000000003</v>
      </c>
      <c r="V14" s="9">
        <f>'12'!F21</f>
        <v>0</v>
      </c>
      <c r="W14" s="9">
        <f>'12'!G21</f>
        <v>64.930000000000007</v>
      </c>
      <c r="X14" s="9">
        <f>'12'!H21</f>
        <v>1623.15</v>
      </c>
      <c r="Y14" s="9">
        <f>'12'!I21</f>
        <v>1305.67</v>
      </c>
      <c r="Z14" s="9">
        <f>'12'!J21</f>
        <v>0</v>
      </c>
      <c r="AA14" s="9">
        <f>'12'!K21</f>
        <v>0</v>
      </c>
      <c r="AB14" s="10">
        <f>SUM(R14:AA14)</f>
        <v>64590.37</v>
      </c>
      <c r="AE14" s="9" t="s">
        <v>81</v>
      </c>
      <c r="AF14" s="9">
        <f>SUM('18'!B21)</f>
        <v>1342.25</v>
      </c>
      <c r="AG14" s="9">
        <f>SUM('18'!C21)</f>
        <v>19194.52</v>
      </c>
      <c r="AH14" s="9">
        <f>SUM('18'!D21)</f>
        <v>6413.22</v>
      </c>
      <c r="AI14" s="9">
        <f>SUM('18'!E21)</f>
        <v>34638.910000000003</v>
      </c>
      <c r="AJ14" s="9">
        <f>SUM('18'!F21)</f>
        <v>0</v>
      </c>
      <c r="AK14" s="9">
        <f>SUM('18'!G21)</f>
        <v>64.55</v>
      </c>
      <c r="AL14" s="9">
        <f>SUM('18'!H21)</f>
        <v>1629.49</v>
      </c>
      <c r="AM14" s="9">
        <f>SUM('18'!I21)</f>
        <v>1307.43</v>
      </c>
      <c r="AN14" s="9">
        <f>SUM('18'!J21)</f>
        <v>0</v>
      </c>
      <c r="AO14" s="9">
        <f>SUM('18'!K21)</f>
        <v>0</v>
      </c>
      <c r="AP14" s="10">
        <f>SUM(AF14:AO14)</f>
        <v>64590.37000000001</v>
      </c>
      <c r="AS14" s="9" t="s">
        <v>81</v>
      </c>
      <c r="AT14" s="9">
        <f>AF14</f>
        <v>1342.25</v>
      </c>
      <c r="AU14" s="9">
        <f t="shared" ref="AU14:BC14" si="31">AG14</f>
        <v>19194.52</v>
      </c>
      <c r="AV14" s="9">
        <f t="shared" si="31"/>
        <v>6413.22</v>
      </c>
      <c r="AW14" s="9">
        <f t="shared" si="31"/>
        <v>34638.910000000003</v>
      </c>
      <c r="AX14" s="9">
        <f t="shared" si="31"/>
        <v>0</v>
      </c>
      <c r="AY14" s="9">
        <f t="shared" si="31"/>
        <v>64.55</v>
      </c>
      <c r="AZ14" s="9">
        <f t="shared" si="31"/>
        <v>1629.49</v>
      </c>
      <c r="BA14" s="9">
        <f t="shared" si="31"/>
        <v>1307.43</v>
      </c>
      <c r="BB14" s="9">
        <f t="shared" si="31"/>
        <v>0</v>
      </c>
      <c r="BC14" s="9">
        <f t="shared" si="31"/>
        <v>0</v>
      </c>
      <c r="BD14" s="10">
        <f>SUM(AT14:BC14)</f>
        <v>64590.37000000001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0A371-9AC2-4921-BDF2-792F7CF6B206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1" max="1" width="12.55468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34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00'!B26</f>
        <v>249.5</v>
      </c>
      <c r="D5" s="9">
        <f>'tieri 00'!C26</f>
        <v>1966.38</v>
      </c>
      <c r="E5" s="9">
        <f>'tieri 00'!D26</f>
        <v>1296.1300000000001</v>
      </c>
      <c r="F5" s="9">
        <f>'tieri 00'!E26</f>
        <v>8689.69</v>
      </c>
      <c r="G5" s="9">
        <f>'tieri 00'!F26</f>
        <v>116.76</v>
      </c>
      <c r="H5" s="9">
        <f>'tieri 00'!G26</f>
        <v>1140.1400000000001</v>
      </c>
      <c r="I5" s="9">
        <f>'tieri 00'!H26</f>
        <v>109.24</v>
      </c>
      <c r="J5" s="9">
        <f>'tieri 00'!I26</f>
        <v>263.38</v>
      </c>
      <c r="K5" s="9">
        <f>'tieri 00'!J26</f>
        <v>16.48</v>
      </c>
      <c r="L5" s="9">
        <f>'tieri 00'!K26</f>
        <v>34.729999999999997</v>
      </c>
      <c r="M5" s="9">
        <f>SUM(C5:L5)</f>
        <v>13882.429999999998</v>
      </c>
      <c r="Q5" s="9" t="s">
        <v>82</v>
      </c>
      <c r="R5" s="9">
        <f>C14</f>
        <v>253.25</v>
      </c>
      <c r="S5" s="9">
        <f t="shared" ref="S5:AA5" si="0">D14</f>
        <v>1966.33</v>
      </c>
      <c r="T5" s="9">
        <f t="shared" si="0"/>
        <v>1294.75</v>
      </c>
      <c r="U5" s="9">
        <f t="shared" si="0"/>
        <v>8685.1</v>
      </c>
      <c r="V5" s="9">
        <f t="shared" si="0"/>
        <v>116.64</v>
      </c>
      <c r="W5" s="9">
        <f t="shared" si="0"/>
        <v>1139.97</v>
      </c>
      <c r="X5" s="9">
        <f t="shared" si="0"/>
        <v>109.24</v>
      </c>
      <c r="Y5" s="9">
        <f t="shared" si="0"/>
        <v>263.38</v>
      </c>
      <c r="Z5" s="9">
        <f t="shared" si="0"/>
        <v>16.48</v>
      </c>
      <c r="AA5" s="9">
        <f t="shared" si="0"/>
        <v>37.29</v>
      </c>
      <c r="AB5" s="10">
        <f>SUM(R5:AA5)</f>
        <v>13882.429999999998</v>
      </c>
      <c r="AE5" s="9" t="s">
        <v>83</v>
      </c>
      <c r="AF5" s="9">
        <f>R14</f>
        <v>261.35000000000002</v>
      </c>
      <c r="AG5" s="9">
        <f t="shared" ref="AG5:AO5" si="1">S14</f>
        <v>1966.29</v>
      </c>
      <c r="AH5" s="9">
        <f t="shared" si="1"/>
        <v>1292.01</v>
      </c>
      <c r="AI5" s="9">
        <f t="shared" si="1"/>
        <v>8658.68</v>
      </c>
      <c r="AJ5" s="9">
        <f t="shared" si="1"/>
        <v>116.03</v>
      </c>
      <c r="AK5" s="9">
        <f t="shared" si="1"/>
        <v>1139.8699999999999</v>
      </c>
      <c r="AL5" s="9">
        <f t="shared" si="1"/>
        <v>109.24</v>
      </c>
      <c r="AM5" s="9">
        <f t="shared" si="1"/>
        <v>263.38</v>
      </c>
      <c r="AN5" s="9">
        <f t="shared" si="1"/>
        <v>16.48</v>
      </c>
      <c r="AO5" s="9">
        <f t="shared" si="1"/>
        <v>59.1</v>
      </c>
      <c r="AP5" s="10">
        <f>SUM(AF5:AO5)</f>
        <v>13882.429999999998</v>
      </c>
      <c r="AS5" s="9" t="s">
        <v>72</v>
      </c>
      <c r="AT5" s="9">
        <f>C5</f>
        <v>249.5</v>
      </c>
      <c r="AU5" s="9">
        <f t="shared" ref="AU5:BC5" si="2">D5</f>
        <v>1966.38</v>
      </c>
      <c r="AV5" s="9">
        <f t="shared" si="2"/>
        <v>1296.1300000000001</v>
      </c>
      <c r="AW5" s="9">
        <f t="shared" si="2"/>
        <v>8689.69</v>
      </c>
      <c r="AX5" s="9">
        <f t="shared" si="2"/>
        <v>116.76</v>
      </c>
      <c r="AY5" s="9">
        <f t="shared" si="2"/>
        <v>1140.1400000000001</v>
      </c>
      <c r="AZ5" s="9">
        <f t="shared" si="2"/>
        <v>109.24</v>
      </c>
      <c r="BA5" s="9">
        <f t="shared" si="2"/>
        <v>263.38</v>
      </c>
      <c r="BB5" s="9">
        <f t="shared" si="2"/>
        <v>16.48</v>
      </c>
      <c r="BC5" s="9">
        <f t="shared" si="2"/>
        <v>34.729999999999997</v>
      </c>
      <c r="BD5" s="10">
        <f>SUM(AT5:BC5)</f>
        <v>13882.429999999998</v>
      </c>
    </row>
    <row r="6" spans="1:56" ht="28.8" x14ac:dyDescent="0.3">
      <c r="B6" s="11" t="s">
        <v>73</v>
      </c>
      <c r="C6" s="12">
        <f t="shared" ref="C6:K6" si="3">C5-C12</f>
        <v>0.18000000000000682</v>
      </c>
      <c r="D6" s="12">
        <f t="shared" si="3"/>
        <v>1.2800000000002001</v>
      </c>
      <c r="E6" s="12">
        <f t="shared" si="3"/>
        <v>1.3800000000001091</v>
      </c>
      <c r="F6" s="12">
        <f t="shared" si="3"/>
        <v>31.1200000000008</v>
      </c>
      <c r="G6" s="12">
        <f t="shared" si="3"/>
        <v>0.12000000000000455</v>
      </c>
      <c r="H6" s="12">
        <f t="shared" si="3"/>
        <v>1.3000000000001819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35.6200000000008</v>
      </c>
      <c r="Q6" s="11" t="s">
        <v>73</v>
      </c>
      <c r="R6" s="12">
        <f t="shared" ref="R6:Z6" si="4">R5-R12</f>
        <v>1.9399999999999977</v>
      </c>
      <c r="S6" s="12">
        <f t="shared" si="4"/>
        <v>2.5199999999999818</v>
      </c>
      <c r="T6" s="12">
        <f t="shared" si="4"/>
        <v>3.3599999999999</v>
      </c>
      <c r="U6" s="12">
        <f t="shared" si="4"/>
        <v>39.300000000001091</v>
      </c>
      <c r="V6" s="12">
        <f t="shared" si="4"/>
        <v>0.60999999999999943</v>
      </c>
      <c r="W6" s="12">
        <f t="shared" si="4"/>
        <v>0.44000000000005457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53.719999999999345</v>
      </c>
      <c r="AE6" s="11" t="s">
        <v>73</v>
      </c>
      <c r="AF6" s="12">
        <f t="shared" ref="AF6:AN6" si="5">AF5-AF12</f>
        <v>0.80000000000001137</v>
      </c>
      <c r="AG6" s="12">
        <f t="shared" si="5"/>
        <v>3.3099999999999454</v>
      </c>
      <c r="AH6" s="12">
        <f t="shared" si="5"/>
        <v>1.5799999999999272</v>
      </c>
      <c r="AI6" s="12">
        <f t="shared" si="5"/>
        <v>62.360000000000582</v>
      </c>
      <c r="AJ6" s="12">
        <f t="shared" si="5"/>
        <v>17.650000000000006</v>
      </c>
      <c r="AK6" s="12">
        <f t="shared" si="5"/>
        <v>5.2599999999999909</v>
      </c>
      <c r="AL6" s="12">
        <f t="shared" si="5"/>
        <v>0.14999999999999147</v>
      </c>
      <c r="AM6" s="12">
        <f t="shared" si="5"/>
        <v>0</v>
      </c>
      <c r="AN6" s="12">
        <f t="shared" si="5"/>
        <v>0</v>
      </c>
      <c r="AO6" s="12"/>
      <c r="AP6" s="12">
        <f>AP5-AP12</f>
        <v>101.23000000000138</v>
      </c>
      <c r="AS6" s="11" t="s">
        <v>73</v>
      </c>
      <c r="AT6" s="12">
        <f t="shared" ref="AT6:BB6" si="6">AT5-AT12</f>
        <v>2.2299999999999898</v>
      </c>
      <c r="AU6" s="12">
        <f t="shared" si="6"/>
        <v>7.040000000000191</v>
      </c>
      <c r="AV6" s="12">
        <f t="shared" si="6"/>
        <v>6.2200000000000273</v>
      </c>
      <c r="AW6" s="12">
        <f t="shared" si="6"/>
        <v>128.10000000000036</v>
      </c>
      <c r="AX6" s="12">
        <f t="shared" si="6"/>
        <v>18.38000000000001</v>
      </c>
      <c r="AY6" s="12">
        <f t="shared" si="6"/>
        <v>7</v>
      </c>
      <c r="AZ6" s="12">
        <f t="shared" si="6"/>
        <v>0.14999999999999147</v>
      </c>
      <c r="BA6" s="12">
        <f t="shared" si="6"/>
        <v>0</v>
      </c>
      <c r="BB6" s="12">
        <f t="shared" si="6"/>
        <v>0</v>
      </c>
      <c r="BC6" s="12"/>
      <c r="BD6" s="12">
        <f>BD5-BD12</f>
        <v>13882.429999999998</v>
      </c>
    </row>
    <row r="7" spans="1:56" ht="28.8" x14ac:dyDescent="0.3">
      <c r="B7" s="11" t="s">
        <v>74</v>
      </c>
      <c r="C7" s="12">
        <f t="shared" ref="C7:K7" si="7">C14-C12</f>
        <v>3.9300000000000068</v>
      </c>
      <c r="D7" s="12">
        <f t="shared" si="7"/>
        <v>1.2300000000000182</v>
      </c>
      <c r="E7" s="12">
        <f t="shared" si="7"/>
        <v>0</v>
      </c>
      <c r="F7" s="12">
        <f t="shared" si="7"/>
        <v>26.530000000000655</v>
      </c>
      <c r="G7" s="12">
        <f t="shared" si="7"/>
        <v>0</v>
      </c>
      <c r="H7" s="12">
        <f t="shared" si="7"/>
        <v>1.1300000000001091</v>
      </c>
      <c r="I7" s="12">
        <f t="shared" si="7"/>
        <v>0</v>
      </c>
      <c r="J7" s="12">
        <f t="shared" si="7"/>
        <v>0</v>
      </c>
      <c r="K7" s="12">
        <f t="shared" si="7"/>
        <v>0</v>
      </c>
      <c r="L7" s="12"/>
      <c r="M7" s="12">
        <f>M14-M12</f>
        <v>35.6200000000008</v>
      </c>
      <c r="Q7" s="11" t="s">
        <v>74</v>
      </c>
      <c r="R7" s="12">
        <f t="shared" ref="R7:Z7" si="8">R14-R12</f>
        <v>10.04000000000002</v>
      </c>
      <c r="S7" s="12">
        <f t="shared" si="8"/>
        <v>2.4800000000000182</v>
      </c>
      <c r="T7" s="12">
        <f t="shared" si="8"/>
        <v>0.61999999999989086</v>
      </c>
      <c r="U7" s="12">
        <f t="shared" si="8"/>
        <v>12.880000000001019</v>
      </c>
      <c r="V7" s="12">
        <f t="shared" si="8"/>
        <v>0</v>
      </c>
      <c r="W7" s="12">
        <f t="shared" si="8"/>
        <v>0.33999999999991815</v>
      </c>
      <c r="X7" s="12">
        <f t="shared" si="8"/>
        <v>0</v>
      </c>
      <c r="Y7" s="12">
        <f t="shared" si="8"/>
        <v>0</v>
      </c>
      <c r="Z7" s="12">
        <f t="shared" si="8"/>
        <v>0</v>
      </c>
      <c r="AA7" s="12"/>
      <c r="AB7" s="12">
        <f>AB14-AB12</f>
        <v>53.719999999999345</v>
      </c>
      <c r="AE7" s="11" t="s">
        <v>74</v>
      </c>
      <c r="AF7" s="12">
        <f t="shared" ref="AF7:AN7" si="9">AF14-AF12</f>
        <v>11.639999999999986</v>
      </c>
      <c r="AG7" s="12">
        <f t="shared" si="9"/>
        <v>1.0499999999999545</v>
      </c>
      <c r="AH7" s="12">
        <f t="shared" si="9"/>
        <v>0.55999999999994543</v>
      </c>
      <c r="AI7" s="12">
        <f t="shared" si="9"/>
        <v>38.550000000001091</v>
      </c>
      <c r="AJ7" s="12">
        <f t="shared" si="9"/>
        <v>0</v>
      </c>
      <c r="AK7" s="12">
        <f t="shared" si="9"/>
        <v>0</v>
      </c>
      <c r="AL7" s="12">
        <f t="shared" si="9"/>
        <v>0</v>
      </c>
      <c r="AM7" s="12">
        <f t="shared" si="9"/>
        <v>0</v>
      </c>
      <c r="AN7" s="12">
        <f t="shared" si="9"/>
        <v>0</v>
      </c>
      <c r="AO7" s="12"/>
      <c r="AP7" s="12">
        <f>AP14-AP12</f>
        <v>101.2300000000032</v>
      </c>
      <c r="AS7" s="11" t="s">
        <v>74</v>
      </c>
      <c r="AT7" s="12">
        <f t="shared" ref="AT7:BB7" si="10">AT14-AT12</f>
        <v>24.919999999999987</v>
      </c>
      <c r="AU7" s="12">
        <f t="shared" si="10"/>
        <v>4.6900000000000546</v>
      </c>
      <c r="AV7" s="12">
        <f t="shared" si="10"/>
        <v>1.0799999999999272</v>
      </c>
      <c r="AW7" s="12">
        <f t="shared" si="10"/>
        <v>73.280000000000655</v>
      </c>
      <c r="AX7" s="12">
        <f t="shared" si="10"/>
        <v>0</v>
      </c>
      <c r="AY7" s="12">
        <f t="shared" si="10"/>
        <v>1.4699999999997999</v>
      </c>
      <c r="AZ7" s="12">
        <f t="shared" si="10"/>
        <v>0</v>
      </c>
      <c r="BA7" s="12">
        <f t="shared" si="10"/>
        <v>0</v>
      </c>
      <c r="BB7" s="12">
        <f t="shared" si="10"/>
        <v>0</v>
      </c>
      <c r="BC7" s="12"/>
      <c r="BD7" s="12">
        <f>BD14-BD12</f>
        <v>13882.43</v>
      </c>
    </row>
    <row r="8" spans="1:56" ht="28.8" x14ac:dyDescent="0.3">
      <c r="B8" s="11" t="s">
        <v>75</v>
      </c>
      <c r="C8" s="13">
        <f t="shared" ref="C8:K8" si="11">C7-C6</f>
        <v>3.75</v>
      </c>
      <c r="D8" s="13">
        <f t="shared" si="11"/>
        <v>-5.0000000000181899E-2</v>
      </c>
      <c r="E8" s="13">
        <f t="shared" si="11"/>
        <v>-1.3800000000001091</v>
      </c>
      <c r="F8" s="13">
        <f t="shared" si="11"/>
        <v>-4.5900000000001455</v>
      </c>
      <c r="G8" s="13">
        <f t="shared" si="11"/>
        <v>-0.12000000000000455</v>
      </c>
      <c r="H8" s="13">
        <f t="shared" si="11"/>
        <v>-0.17000000000007276</v>
      </c>
      <c r="I8" s="13">
        <f t="shared" si="11"/>
        <v>0</v>
      </c>
      <c r="J8" s="13">
        <f t="shared" si="11"/>
        <v>0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8.1000000000000227</v>
      </c>
      <c r="S8" s="13">
        <f t="shared" si="12"/>
        <v>-3.999999999996362E-2</v>
      </c>
      <c r="T8" s="13">
        <f t="shared" si="12"/>
        <v>-2.7400000000000091</v>
      </c>
      <c r="U8" s="13">
        <f t="shared" si="12"/>
        <v>-26.420000000000073</v>
      </c>
      <c r="V8" s="13">
        <f t="shared" si="12"/>
        <v>-0.60999999999999943</v>
      </c>
      <c r="W8" s="13">
        <f t="shared" si="12"/>
        <v>-0.10000000000013642</v>
      </c>
      <c r="X8" s="13">
        <f t="shared" si="12"/>
        <v>0</v>
      </c>
      <c r="Y8" s="13">
        <f t="shared" si="12"/>
        <v>0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10.839999999999975</v>
      </c>
      <c r="AG8" s="13">
        <f t="shared" si="13"/>
        <v>-2.2599999999999909</v>
      </c>
      <c r="AH8" s="13">
        <f t="shared" si="13"/>
        <v>-1.0199999999999818</v>
      </c>
      <c r="AI8" s="13">
        <f t="shared" si="13"/>
        <v>-23.809999999999491</v>
      </c>
      <c r="AJ8" s="13">
        <f t="shared" si="13"/>
        <v>-17.650000000000006</v>
      </c>
      <c r="AK8" s="13">
        <f t="shared" si="13"/>
        <v>-5.2599999999999909</v>
      </c>
      <c r="AL8" s="13">
        <f t="shared" si="13"/>
        <v>-0.14999999999999147</v>
      </c>
      <c r="AM8" s="13">
        <f t="shared" si="13"/>
        <v>0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22.689999999999998</v>
      </c>
      <c r="AU8" s="13">
        <f t="shared" si="14"/>
        <v>-2.3500000000001364</v>
      </c>
      <c r="AV8" s="13">
        <f t="shared" si="14"/>
        <v>-5.1400000000001</v>
      </c>
      <c r="AW8" s="13">
        <f t="shared" si="14"/>
        <v>-54.819999999999709</v>
      </c>
      <c r="AX8" s="13">
        <f t="shared" si="14"/>
        <v>-18.38000000000001</v>
      </c>
      <c r="AY8" s="13">
        <f t="shared" si="14"/>
        <v>-5.5300000000002001</v>
      </c>
      <c r="AZ8" s="13">
        <f t="shared" si="14"/>
        <v>-0.14999999999999147</v>
      </c>
      <c r="BA8" s="13">
        <f t="shared" si="14"/>
        <v>0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1.503006012024048</v>
      </c>
      <c r="D9" s="16">
        <f t="shared" si="15"/>
        <v>-2.5427435185560216E-3</v>
      </c>
      <c r="E9" s="16">
        <f t="shared" si="15"/>
        <v>-0.1064708015399774</v>
      </c>
      <c r="F9" s="16">
        <f t="shared" si="15"/>
        <v>-5.2821216867346768E-2</v>
      </c>
      <c r="G9" s="16">
        <f t="shared" si="15"/>
        <v>-0.1027749229188117</v>
      </c>
      <c r="H9" s="16">
        <f t="shared" si="15"/>
        <v>-1.4910449593915898E-2</v>
      </c>
      <c r="I9" s="16">
        <f t="shared" si="15"/>
        <v>0</v>
      </c>
      <c r="J9" s="16">
        <f t="shared" si="15"/>
        <v>0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3.1984205330700974</v>
      </c>
      <c r="S9" s="16">
        <f t="shared" si="16"/>
        <v>-2.0342465405076269E-3</v>
      </c>
      <c r="T9" s="16">
        <f t="shared" si="16"/>
        <v>-0.21162386561112256</v>
      </c>
      <c r="U9" s="16">
        <f t="shared" si="16"/>
        <v>-0.30419914566326317</v>
      </c>
      <c r="V9" s="16">
        <f t="shared" si="16"/>
        <v>-0.52297668038408729</v>
      </c>
      <c r="W9" s="16">
        <f t="shared" si="16"/>
        <v>-8.7721606709068155E-3</v>
      </c>
      <c r="X9" s="16">
        <f t="shared" si="16"/>
        <v>0</v>
      </c>
      <c r="Y9" s="16">
        <f t="shared" si="16"/>
        <v>0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4.1476946623301991</v>
      </c>
      <c r="AG9" s="16">
        <f t="shared" si="17"/>
        <v>-0.11493726764617584</v>
      </c>
      <c r="AH9" s="16">
        <f t="shared" si="17"/>
        <v>-7.8946757378037469E-2</v>
      </c>
      <c r="AI9" s="16">
        <f t="shared" si="17"/>
        <v>-0.27498417772685313</v>
      </c>
      <c r="AJ9" s="16">
        <f t="shared" si="17"/>
        <v>-15.211583211238477</v>
      </c>
      <c r="AK9" s="16">
        <f t="shared" si="17"/>
        <v>-0.46145613096230198</v>
      </c>
      <c r="AL9" s="16">
        <f t="shared" si="17"/>
        <v>-0.13731233980226243</v>
      </c>
      <c r="AM9" s="16">
        <f t="shared" si="17"/>
        <v>0</v>
      </c>
      <c r="AN9" s="16">
        <f t="shared" si="17"/>
        <v>0</v>
      </c>
      <c r="AO9" s="16"/>
      <c r="AP9" s="17"/>
      <c r="AS9" s="15" t="s">
        <v>76</v>
      </c>
      <c r="AT9" s="16">
        <f t="shared" ref="AT9:BB9" si="18">AT8/AT5*100</f>
        <v>9.0941883767535057</v>
      </c>
      <c r="AU9" s="16">
        <f t="shared" si="18"/>
        <v>-0.11950894537170519</v>
      </c>
      <c r="AV9" s="16">
        <f t="shared" si="18"/>
        <v>-0.39656515935902259</v>
      </c>
      <c r="AW9" s="16">
        <f t="shared" si="18"/>
        <v>-0.63086255090802668</v>
      </c>
      <c r="AX9" s="16">
        <f t="shared" si="18"/>
        <v>-15.741692360397405</v>
      </c>
      <c r="AY9" s="16">
        <f t="shared" si="18"/>
        <v>-0.48502815443719188</v>
      </c>
      <c r="AZ9" s="16">
        <f t="shared" si="18"/>
        <v>-0.13731233980226243</v>
      </c>
      <c r="BA9" s="16">
        <f t="shared" si="18"/>
        <v>0</v>
      </c>
      <c r="BB9" s="16">
        <f t="shared" si="18"/>
        <v>0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4.1100000000000136</v>
      </c>
      <c r="D10" s="18">
        <f t="shared" si="19"/>
        <v>2.5100000000002183</v>
      </c>
      <c r="E10" s="18">
        <f t="shared" si="19"/>
        <v>1.3800000000001091</v>
      </c>
      <c r="F10" s="18">
        <f t="shared" si="19"/>
        <v>57.650000000001455</v>
      </c>
      <c r="G10" s="18">
        <f t="shared" si="19"/>
        <v>0.12000000000000455</v>
      </c>
      <c r="H10" s="18">
        <f t="shared" si="19"/>
        <v>2.430000000000291</v>
      </c>
      <c r="I10" s="18">
        <f t="shared" si="19"/>
        <v>0</v>
      </c>
      <c r="J10" s="18">
        <f t="shared" si="19"/>
        <v>0</v>
      </c>
      <c r="K10" s="18">
        <f t="shared" si="19"/>
        <v>0</v>
      </c>
      <c r="L10" s="18"/>
      <c r="M10" s="18">
        <f>M6+M7</f>
        <v>71.240000000001601</v>
      </c>
      <c r="Q10" s="11" t="s">
        <v>77</v>
      </c>
      <c r="R10" s="18">
        <f t="shared" ref="R10:Z10" si="20">R6+R7</f>
        <v>11.980000000000018</v>
      </c>
      <c r="S10" s="18">
        <f t="shared" si="20"/>
        <v>5</v>
      </c>
      <c r="T10" s="18">
        <f t="shared" si="20"/>
        <v>3.9799999999997908</v>
      </c>
      <c r="U10" s="18">
        <f t="shared" si="20"/>
        <v>52.18000000000211</v>
      </c>
      <c r="V10" s="18">
        <f t="shared" si="20"/>
        <v>0.60999999999999943</v>
      </c>
      <c r="W10" s="18">
        <f t="shared" si="20"/>
        <v>0.77999999999997272</v>
      </c>
      <c r="X10" s="18">
        <f t="shared" si="20"/>
        <v>0</v>
      </c>
      <c r="Y10" s="18">
        <f t="shared" si="20"/>
        <v>0</v>
      </c>
      <c r="Z10" s="18">
        <f t="shared" si="20"/>
        <v>0</v>
      </c>
      <c r="AA10" s="18"/>
      <c r="AB10" s="18">
        <f>AB6+AB7</f>
        <v>107.43999999999869</v>
      </c>
      <c r="AE10" s="11" t="s">
        <v>77</v>
      </c>
      <c r="AF10" s="18">
        <f t="shared" ref="AF10:AN10" si="21">AF6+AF7</f>
        <v>12.439999999999998</v>
      </c>
      <c r="AG10" s="18">
        <f t="shared" si="21"/>
        <v>4.3599999999999</v>
      </c>
      <c r="AH10" s="18">
        <f t="shared" si="21"/>
        <v>2.1399999999998727</v>
      </c>
      <c r="AI10" s="18">
        <f t="shared" si="21"/>
        <v>100.91000000000167</v>
      </c>
      <c r="AJ10" s="18">
        <f t="shared" si="21"/>
        <v>17.650000000000006</v>
      </c>
      <c r="AK10" s="18">
        <f t="shared" si="21"/>
        <v>5.2599999999999909</v>
      </c>
      <c r="AL10" s="18">
        <f t="shared" si="21"/>
        <v>0.14999999999999147</v>
      </c>
      <c r="AM10" s="18">
        <f t="shared" si="21"/>
        <v>0</v>
      </c>
      <c r="AN10" s="18">
        <f t="shared" si="21"/>
        <v>0</v>
      </c>
      <c r="AO10" s="18"/>
      <c r="AP10" s="18">
        <f>AP6+AP7</f>
        <v>202.46000000000458</v>
      </c>
      <c r="AS10" s="11" t="s">
        <v>77</v>
      </c>
      <c r="AT10" s="18">
        <f t="shared" ref="AT10:BB10" si="22">AT6+AT7</f>
        <v>27.149999999999977</v>
      </c>
      <c r="AU10" s="18">
        <f t="shared" si="22"/>
        <v>11.730000000000246</v>
      </c>
      <c r="AV10" s="18">
        <f t="shared" si="22"/>
        <v>7.2999999999999545</v>
      </c>
      <c r="AW10" s="18">
        <f t="shared" si="22"/>
        <v>201.38000000000102</v>
      </c>
      <c r="AX10" s="18">
        <f t="shared" si="22"/>
        <v>18.38000000000001</v>
      </c>
      <c r="AY10" s="18">
        <f t="shared" si="22"/>
        <v>8.4699999999997999</v>
      </c>
      <c r="AZ10" s="18">
        <f t="shared" si="22"/>
        <v>0.14999999999999147</v>
      </c>
      <c r="BA10" s="18">
        <f t="shared" si="22"/>
        <v>0</v>
      </c>
      <c r="BB10" s="18">
        <f t="shared" si="22"/>
        <v>0</v>
      </c>
      <c r="BC10" s="18"/>
      <c r="BD10" s="18">
        <f>BD6+BD7</f>
        <v>27764.86</v>
      </c>
    </row>
    <row r="11" spans="1:56" ht="28.8" x14ac:dyDescent="0.3">
      <c r="B11" s="11" t="s">
        <v>78</v>
      </c>
      <c r="C11" s="19">
        <f t="shared" ref="C11:K11" si="23">C10/C5*100</f>
        <v>1.6472945891783621</v>
      </c>
      <c r="D11" s="19">
        <f t="shared" si="23"/>
        <v>0.12764572463105903</v>
      </c>
      <c r="E11" s="19">
        <f t="shared" si="23"/>
        <v>0.1064708015399774</v>
      </c>
      <c r="F11" s="19">
        <f t="shared" si="23"/>
        <v>0.66342988069771713</v>
      </c>
      <c r="G11" s="19">
        <f t="shared" si="23"/>
        <v>0.1027749229188117</v>
      </c>
      <c r="H11" s="19">
        <f t="shared" si="23"/>
        <v>0.21313172066590863</v>
      </c>
      <c r="I11" s="19">
        <f t="shared" si="23"/>
        <v>0</v>
      </c>
      <c r="J11" s="19">
        <f t="shared" si="23"/>
        <v>0</v>
      </c>
      <c r="K11" s="19">
        <f t="shared" si="23"/>
        <v>0</v>
      </c>
      <c r="L11" s="19"/>
      <c r="M11" s="19">
        <f>M10/M5*100</f>
        <v>0.5131666430156796</v>
      </c>
      <c r="Q11" s="11" t="s">
        <v>78</v>
      </c>
      <c r="R11" s="19">
        <f t="shared" ref="R11:Z11" si="24">R10/R5*100</f>
        <v>4.730503455083916</v>
      </c>
      <c r="S11" s="19">
        <f t="shared" si="24"/>
        <v>0.25428081756368465</v>
      </c>
      <c r="T11" s="19">
        <f t="shared" si="24"/>
        <v>0.30739525004825569</v>
      </c>
      <c r="U11" s="19">
        <f t="shared" si="24"/>
        <v>0.60079906967107011</v>
      </c>
      <c r="V11" s="19">
        <f t="shared" si="24"/>
        <v>0.52297668038408729</v>
      </c>
      <c r="W11" s="19">
        <f t="shared" si="24"/>
        <v>6.8422853232977421E-2</v>
      </c>
      <c r="X11" s="19">
        <f t="shared" si="24"/>
        <v>0</v>
      </c>
      <c r="Y11" s="19">
        <f t="shared" si="24"/>
        <v>0</v>
      </c>
      <c r="Z11" s="19">
        <f t="shared" si="24"/>
        <v>0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4.7599005165486883</v>
      </c>
      <c r="AG11" s="19">
        <f t="shared" si="25"/>
        <v>0.22173738360058282</v>
      </c>
      <c r="AH11" s="19">
        <f t="shared" si="25"/>
        <v>0.16563339293038543</v>
      </c>
      <c r="AI11" s="19">
        <f t="shared" si="25"/>
        <v>1.1654201333228813</v>
      </c>
      <c r="AJ11" s="19">
        <f t="shared" si="25"/>
        <v>15.211583211238477</v>
      </c>
      <c r="AK11" s="19">
        <f t="shared" si="25"/>
        <v>0.46145613096230198</v>
      </c>
      <c r="AL11" s="19">
        <f t="shared" si="25"/>
        <v>0.13731233980226243</v>
      </c>
      <c r="AM11" s="19">
        <f t="shared" si="25"/>
        <v>0</v>
      </c>
      <c r="AN11" s="19">
        <f t="shared" si="25"/>
        <v>0</v>
      </c>
      <c r="AO11" s="19"/>
      <c r="AP11" s="19">
        <f>AP10/AP5*100</f>
        <v>1.4583902097831907</v>
      </c>
      <c r="AS11" s="11" t="s">
        <v>78</v>
      </c>
      <c r="AT11" s="19">
        <f t="shared" ref="AT11:BA11" si="26">AT10/AT5*100</f>
        <v>10.881763527054099</v>
      </c>
      <c r="AU11" s="19">
        <f t="shared" si="26"/>
        <v>0.59652762945108495</v>
      </c>
      <c r="AV11" s="19">
        <f t="shared" si="26"/>
        <v>0.5632151095954846</v>
      </c>
      <c r="AW11" s="19">
        <f t="shared" si="26"/>
        <v>2.317458965739871</v>
      </c>
      <c r="AX11" s="19">
        <f t="shared" si="26"/>
        <v>15.741692360397405</v>
      </c>
      <c r="AY11" s="19">
        <f t="shared" si="26"/>
        <v>0.74289122388476847</v>
      </c>
      <c r="AZ11" s="19">
        <f t="shared" si="26"/>
        <v>0.13731233980226243</v>
      </c>
      <c r="BA11" s="19">
        <f t="shared" si="26"/>
        <v>0</v>
      </c>
      <c r="BB11" s="19">
        <f ca="1">BB11/BB5*100</f>
        <v>0</v>
      </c>
      <c r="BC11" s="19"/>
      <c r="BD11" s="19">
        <f>BD10/BD5*100</f>
        <v>200.00000000000006</v>
      </c>
    </row>
    <row r="12" spans="1:56" x14ac:dyDescent="0.3">
      <c r="B12" s="11" t="s">
        <v>79</v>
      </c>
      <c r="C12" s="12">
        <f>'00-06'!B26</f>
        <v>249.32</v>
      </c>
      <c r="D12" s="12">
        <f>'00-06'!C26</f>
        <v>1965.1</v>
      </c>
      <c r="E12" s="12">
        <f>'00-06'!D26</f>
        <v>1294.75</v>
      </c>
      <c r="F12" s="12">
        <f>'00-06'!E26</f>
        <v>8658.57</v>
      </c>
      <c r="G12" s="12">
        <f>'00-06'!F26</f>
        <v>116.64</v>
      </c>
      <c r="H12" s="12">
        <f>'00-06'!G26</f>
        <v>1138.8399999999999</v>
      </c>
      <c r="I12" s="12">
        <f>'00-06'!H26</f>
        <v>109.24</v>
      </c>
      <c r="J12" s="12">
        <f>'00-06'!I26</f>
        <v>263.38</v>
      </c>
      <c r="K12" s="12">
        <f>'00-06'!J26</f>
        <v>16.48</v>
      </c>
      <c r="L12" s="12">
        <f>'00-06'!K26</f>
        <v>34.49</v>
      </c>
      <c r="M12" s="20">
        <f>SUM(C12:L12)</f>
        <v>13846.809999999998</v>
      </c>
      <c r="Q12" s="11" t="s">
        <v>79</v>
      </c>
      <c r="R12" s="12">
        <f>'06-12'!B26</f>
        <v>251.31</v>
      </c>
      <c r="S12" s="12">
        <f>'06-12'!C26</f>
        <v>1963.81</v>
      </c>
      <c r="T12" s="12">
        <f>'06-12'!D26</f>
        <v>1291.3900000000001</v>
      </c>
      <c r="U12" s="12">
        <f>'06-12'!E26</f>
        <v>8645.7999999999993</v>
      </c>
      <c r="V12" s="12">
        <f>'06-12'!F26</f>
        <v>116.03</v>
      </c>
      <c r="W12" s="12">
        <f>'06-12'!G26</f>
        <v>1139.53</v>
      </c>
      <c r="X12" s="12">
        <f>'06-12'!H26</f>
        <v>109.24</v>
      </c>
      <c r="Y12" s="12">
        <f>'06-12'!I26</f>
        <v>263.38</v>
      </c>
      <c r="Z12" s="12">
        <f>'06-12'!J26</f>
        <v>16.48</v>
      </c>
      <c r="AA12" s="12">
        <f>'06-12'!K26</f>
        <v>31.74</v>
      </c>
      <c r="AB12" s="20">
        <f>SUM(R12:AA12)</f>
        <v>13828.71</v>
      </c>
      <c r="AE12" s="11" t="s">
        <v>79</v>
      </c>
      <c r="AF12" s="12">
        <f>'12-18'!B26</f>
        <v>260.55</v>
      </c>
      <c r="AG12" s="12">
        <f>'12-18'!C26</f>
        <v>1962.98</v>
      </c>
      <c r="AH12" s="12">
        <f>'12-18'!D26</f>
        <v>1290.43</v>
      </c>
      <c r="AI12" s="12">
        <f>'12-18'!E26</f>
        <v>8596.32</v>
      </c>
      <c r="AJ12" s="12">
        <f>'12-18'!F26</f>
        <v>98.38</v>
      </c>
      <c r="AK12" s="12">
        <f>'12-18'!G26</f>
        <v>1134.6099999999999</v>
      </c>
      <c r="AL12" s="12">
        <f>'12-18'!H26</f>
        <v>109.09</v>
      </c>
      <c r="AM12" s="12">
        <f>'12-18'!I26</f>
        <v>263.38</v>
      </c>
      <c r="AN12" s="12">
        <f>'12-18'!J26</f>
        <v>16.48</v>
      </c>
      <c r="AO12" s="12">
        <f>'12-18'!K26</f>
        <v>48.98</v>
      </c>
      <c r="AP12" s="20">
        <f>SUM(AF12:AO12)</f>
        <v>13781.199999999997</v>
      </c>
      <c r="AS12" s="11" t="s">
        <v>79</v>
      </c>
      <c r="AT12" s="12">
        <f>'00-18'!B26</f>
        <v>247.27</v>
      </c>
      <c r="AU12" s="12">
        <f>'00-18'!C26</f>
        <v>1959.34</v>
      </c>
      <c r="AV12" s="12">
        <f>'00-18'!D26</f>
        <v>1289.9100000000001</v>
      </c>
      <c r="AW12" s="12">
        <f>'00-18'!E26</f>
        <v>8561.59</v>
      </c>
      <c r="AX12" s="12">
        <f>'00-18'!F26</f>
        <v>98.38</v>
      </c>
      <c r="AY12" s="12">
        <f>'00-18'!G26</f>
        <v>1133.1400000000001</v>
      </c>
      <c r="AZ12" s="12">
        <f>'00-18'!H26</f>
        <v>109.09</v>
      </c>
      <c r="BA12" s="12">
        <f>'00-18'!I26</f>
        <v>263.38</v>
      </c>
      <c r="BB12" s="12">
        <f>'00-18'!J26</f>
        <v>16.48</v>
      </c>
      <c r="BC12" s="12">
        <f>'00-18'!K26</f>
        <v>26.29</v>
      </c>
      <c r="BD12" s="12">
        <f>'00-18'!L24</f>
        <v>0</v>
      </c>
    </row>
    <row r="13" spans="1:56" x14ac:dyDescent="0.3">
      <c r="B13" s="11" t="s">
        <v>80</v>
      </c>
      <c r="C13" s="19">
        <f t="shared" ref="C13:K13" si="27">C12/C5*100</f>
        <v>99.927855711422836</v>
      </c>
      <c r="D13" s="19">
        <f t="shared" si="27"/>
        <v>99.934905765925194</v>
      </c>
      <c r="E13" s="19">
        <f t="shared" si="27"/>
        <v>99.893529198460016</v>
      </c>
      <c r="F13" s="19">
        <f t="shared" si="27"/>
        <v>99.641874451217475</v>
      </c>
      <c r="G13" s="19">
        <f t="shared" si="27"/>
        <v>99.897225077081188</v>
      </c>
      <c r="H13" s="19">
        <f t="shared" si="27"/>
        <v>99.885978914870094</v>
      </c>
      <c r="I13" s="19">
        <f t="shared" si="27"/>
        <v>100</v>
      </c>
      <c r="J13" s="19">
        <f t="shared" si="27"/>
        <v>100</v>
      </c>
      <c r="K13" s="19">
        <f t="shared" si="27"/>
        <v>100</v>
      </c>
      <c r="L13" s="19"/>
      <c r="M13" s="19">
        <f>M12/M5*100</f>
        <v>99.743416678492153</v>
      </c>
      <c r="Q13" s="11" t="s">
        <v>80</v>
      </c>
      <c r="R13" s="19">
        <f t="shared" ref="R13:Z13" si="28">R12/R5*100</f>
        <v>99.233958538993093</v>
      </c>
      <c r="S13" s="19">
        <f t="shared" si="28"/>
        <v>99.8718424679479</v>
      </c>
      <c r="T13" s="19">
        <f t="shared" si="28"/>
        <v>99.740490442170312</v>
      </c>
      <c r="U13" s="19">
        <f t="shared" si="28"/>
        <v>99.547500892332835</v>
      </c>
      <c r="V13" s="19">
        <f t="shared" si="28"/>
        <v>99.47702331961591</v>
      </c>
      <c r="W13" s="19">
        <f t="shared" si="28"/>
        <v>99.961402493048055</v>
      </c>
      <c r="X13" s="19">
        <f t="shared" si="28"/>
        <v>100</v>
      </c>
      <c r="Y13" s="19">
        <f t="shared" si="28"/>
        <v>100</v>
      </c>
      <c r="Z13" s="19">
        <f t="shared" si="28"/>
        <v>100</v>
      </c>
      <c r="AA13" s="19"/>
      <c r="AB13" s="19">
        <f>AB12/AB5*100</f>
        <v>99.613036046282971</v>
      </c>
      <c r="AE13" s="11" t="s">
        <v>80</v>
      </c>
      <c r="AF13" s="19">
        <f t="shared" ref="AF13:AN13" si="29">AF12/AF5*100</f>
        <v>99.693897072890763</v>
      </c>
      <c r="AG13" s="19">
        <f t="shared" si="29"/>
        <v>99.831662674376616</v>
      </c>
      <c r="AH13" s="19">
        <f t="shared" si="29"/>
        <v>99.877709924845789</v>
      </c>
      <c r="AI13" s="19">
        <f t="shared" si="29"/>
        <v>99.279797844475141</v>
      </c>
      <c r="AJ13" s="19">
        <f t="shared" si="29"/>
        <v>84.788416788761523</v>
      </c>
      <c r="AK13" s="19">
        <f t="shared" si="29"/>
        <v>99.538543869037696</v>
      </c>
      <c r="AL13" s="19">
        <f t="shared" si="29"/>
        <v>99.862687660197736</v>
      </c>
      <c r="AM13" s="19">
        <f t="shared" si="29"/>
        <v>100</v>
      </c>
      <c r="AN13" s="19">
        <f t="shared" si="29"/>
        <v>100</v>
      </c>
      <c r="AO13" s="19"/>
      <c r="AP13" s="19">
        <f>AP12/AP5*100</f>
        <v>99.270804895108412</v>
      </c>
      <c r="AS13" s="11" t="s">
        <v>80</v>
      </c>
      <c r="AT13" s="19">
        <f t="shared" ref="AT13:BB13" si="30">AT12/AT5*100</f>
        <v>99.106212424849701</v>
      </c>
      <c r="AU13" s="19">
        <f t="shared" si="30"/>
        <v>99.641981712588603</v>
      </c>
      <c r="AV13" s="19">
        <f t="shared" si="30"/>
        <v>99.520109865522741</v>
      </c>
      <c r="AW13" s="19">
        <f t="shared" si="30"/>
        <v>98.525839241676053</v>
      </c>
      <c r="AX13" s="19">
        <f t="shared" si="30"/>
        <v>84.258307639602592</v>
      </c>
      <c r="AY13" s="19">
        <f t="shared" si="30"/>
        <v>99.386040310839022</v>
      </c>
      <c r="AZ13" s="19">
        <f t="shared" si="30"/>
        <v>99.862687660197736</v>
      </c>
      <c r="BA13" s="19">
        <f t="shared" si="30"/>
        <v>100</v>
      </c>
      <c r="BB13" s="19">
        <f t="shared" si="30"/>
        <v>100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'06'!B26</f>
        <v>253.25</v>
      </c>
      <c r="D14" s="9">
        <f>'06'!C26</f>
        <v>1966.33</v>
      </c>
      <c r="E14" s="9">
        <f>'06'!D26</f>
        <v>1294.75</v>
      </c>
      <c r="F14" s="9">
        <f>'06'!E26</f>
        <v>8685.1</v>
      </c>
      <c r="G14" s="9">
        <f>'06'!F26</f>
        <v>116.64</v>
      </c>
      <c r="H14" s="9">
        <f>'06'!G26</f>
        <v>1139.97</v>
      </c>
      <c r="I14" s="9">
        <f>'06'!H26</f>
        <v>109.24</v>
      </c>
      <c r="J14" s="9">
        <f>'06'!I26</f>
        <v>263.38</v>
      </c>
      <c r="K14" s="9">
        <f>'06'!J26</f>
        <v>16.48</v>
      </c>
      <c r="L14" s="9">
        <f>'06'!K26</f>
        <v>37.29</v>
      </c>
      <c r="M14" s="9">
        <f>SUM(C14:L14)</f>
        <v>13882.429999999998</v>
      </c>
      <c r="Q14" s="9" t="s">
        <v>83</v>
      </c>
      <c r="R14" s="9">
        <f>'12'!B26</f>
        <v>261.35000000000002</v>
      </c>
      <c r="S14" s="9">
        <f>'12'!C26</f>
        <v>1966.29</v>
      </c>
      <c r="T14" s="9">
        <f>'12'!D26</f>
        <v>1292.01</v>
      </c>
      <c r="U14" s="9">
        <f>'12'!E26</f>
        <v>8658.68</v>
      </c>
      <c r="V14" s="9">
        <f>'12'!F26</f>
        <v>116.03</v>
      </c>
      <c r="W14" s="9">
        <f>'12'!G26</f>
        <v>1139.8699999999999</v>
      </c>
      <c r="X14" s="9">
        <f>'12'!H26</f>
        <v>109.24</v>
      </c>
      <c r="Y14" s="9">
        <f>'12'!I26</f>
        <v>263.38</v>
      </c>
      <c r="Z14" s="9">
        <f>'12'!J26</f>
        <v>16.48</v>
      </c>
      <c r="AA14" s="9">
        <f>'12'!K26</f>
        <v>59.1</v>
      </c>
      <c r="AB14" s="10">
        <f>SUM(R14:AA14)</f>
        <v>13882.429999999998</v>
      </c>
      <c r="AE14" s="9" t="s">
        <v>81</v>
      </c>
      <c r="AF14" s="9">
        <f>SUM('18'!B26)</f>
        <v>272.19</v>
      </c>
      <c r="AG14" s="9">
        <f>SUM('18'!C26)</f>
        <v>1964.03</v>
      </c>
      <c r="AH14" s="9">
        <f>SUM('18'!D26)</f>
        <v>1290.99</v>
      </c>
      <c r="AI14" s="9">
        <f>SUM('18'!E26)</f>
        <v>8634.8700000000008</v>
      </c>
      <c r="AJ14" s="9">
        <f>SUM('18'!F26)</f>
        <v>98.38</v>
      </c>
      <c r="AK14" s="9">
        <f>SUM('18'!G26)</f>
        <v>1134.6099999999999</v>
      </c>
      <c r="AL14" s="9">
        <f>SUM('18'!H26)</f>
        <v>109.09</v>
      </c>
      <c r="AM14" s="9">
        <f>SUM('18'!I26)</f>
        <v>263.38</v>
      </c>
      <c r="AN14" s="9">
        <f>SUM('18'!J26)</f>
        <v>16.48</v>
      </c>
      <c r="AO14" s="9">
        <f>SUM('18'!K26)</f>
        <v>98.41</v>
      </c>
      <c r="AP14" s="10">
        <f>SUM(AF14:AO14)</f>
        <v>13882.43</v>
      </c>
      <c r="AS14" s="9" t="s">
        <v>81</v>
      </c>
      <c r="AT14" s="9">
        <f>AF14</f>
        <v>272.19</v>
      </c>
      <c r="AU14" s="9">
        <f t="shared" ref="AU14:BC14" si="31">AG14</f>
        <v>1964.03</v>
      </c>
      <c r="AV14" s="9">
        <f t="shared" si="31"/>
        <v>1290.99</v>
      </c>
      <c r="AW14" s="9">
        <f t="shared" si="31"/>
        <v>8634.8700000000008</v>
      </c>
      <c r="AX14" s="9">
        <f t="shared" si="31"/>
        <v>98.38</v>
      </c>
      <c r="AY14" s="9">
        <f t="shared" si="31"/>
        <v>1134.6099999999999</v>
      </c>
      <c r="AZ14" s="9">
        <f t="shared" si="31"/>
        <v>109.09</v>
      </c>
      <c r="BA14" s="9">
        <f t="shared" si="31"/>
        <v>263.38</v>
      </c>
      <c r="BB14" s="9">
        <f t="shared" si="31"/>
        <v>16.48</v>
      </c>
      <c r="BC14" s="9">
        <f t="shared" si="31"/>
        <v>98.41</v>
      </c>
      <c r="BD14" s="10">
        <f>SUM(AT14:BC14)</f>
        <v>13882.43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4D33-38DD-40FC-855C-9875C6E5813C}">
  <dimension ref="A1:BD14"/>
  <sheetViews>
    <sheetView zoomScale="85" zoomScaleNormal="85" workbookViewId="0">
      <selection activeCell="B17" sqref="B17"/>
    </sheetView>
  </sheetViews>
  <sheetFormatPr defaultRowHeight="14.4" x14ac:dyDescent="0.3"/>
  <cols>
    <col min="1" max="1" width="17.55468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36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00'!B28</f>
        <v>420.27</v>
      </c>
      <c r="D5" s="9">
        <f>'tieri 00'!C28</f>
        <v>7212.4</v>
      </c>
      <c r="E5" s="9">
        <f>'tieri 00'!D28</f>
        <v>3990.26</v>
      </c>
      <c r="F5" s="9">
        <f>'tieri 00'!E28</f>
        <v>12734.27</v>
      </c>
      <c r="G5" s="9">
        <f>'tieri 00'!F28</f>
        <v>420.43</v>
      </c>
      <c r="H5" s="9">
        <f>'tieri 00'!G28</f>
        <v>111.56</v>
      </c>
      <c r="I5" s="9">
        <f>'tieri 00'!H28</f>
        <v>20.79</v>
      </c>
      <c r="J5" s="9">
        <f>'tieri 00'!I28</f>
        <v>523.96</v>
      </c>
      <c r="K5" s="9">
        <f>'tieri 00'!J28</f>
        <v>0</v>
      </c>
      <c r="L5" s="9">
        <f>'tieri 00'!K28</f>
        <v>1.41</v>
      </c>
      <c r="M5" s="9">
        <f>SUM(C5:L5)</f>
        <v>25435.350000000002</v>
      </c>
      <c r="Q5" s="9" t="s">
        <v>82</v>
      </c>
      <c r="R5" s="9">
        <f>C14</f>
        <v>437.84</v>
      </c>
      <c r="S5" s="9">
        <f t="shared" ref="S5:AA5" si="0">D14</f>
        <v>7189.87</v>
      </c>
      <c r="T5" s="9">
        <f t="shared" si="0"/>
        <v>3979.34</v>
      </c>
      <c r="U5" s="9">
        <f t="shared" si="0"/>
        <v>12735.32</v>
      </c>
      <c r="V5" s="9">
        <f t="shared" si="0"/>
        <v>420.22</v>
      </c>
      <c r="W5" s="9">
        <f t="shared" si="0"/>
        <v>111.63</v>
      </c>
      <c r="X5" s="9">
        <f t="shared" si="0"/>
        <v>21.07</v>
      </c>
      <c r="Y5" s="9">
        <f t="shared" si="0"/>
        <v>538.65</v>
      </c>
      <c r="Z5" s="9">
        <f t="shared" si="0"/>
        <v>0</v>
      </c>
      <c r="AA5" s="9">
        <f t="shared" si="0"/>
        <v>1.41</v>
      </c>
      <c r="AB5" s="10">
        <f>SUM(R5:AA5)</f>
        <v>25435.350000000002</v>
      </c>
      <c r="AE5" s="9" t="s">
        <v>83</v>
      </c>
      <c r="AF5" s="9">
        <f>R14</f>
        <v>444.16</v>
      </c>
      <c r="AG5" s="9">
        <f t="shared" ref="AG5:AO5" si="1">S14</f>
        <v>7182.39</v>
      </c>
      <c r="AH5" s="9">
        <f t="shared" si="1"/>
        <v>3978.44</v>
      </c>
      <c r="AI5" s="9">
        <f t="shared" si="1"/>
        <v>12731.91</v>
      </c>
      <c r="AJ5" s="9">
        <f t="shared" si="1"/>
        <v>420.48</v>
      </c>
      <c r="AK5" s="9">
        <f t="shared" si="1"/>
        <v>113.27</v>
      </c>
      <c r="AL5" s="9">
        <f t="shared" si="1"/>
        <v>21.33</v>
      </c>
      <c r="AM5" s="9">
        <f t="shared" si="1"/>
        <v>539.79999999999995</v>
      </c>
      <c r="AN5" s="9">
        <f t="shared" si="1"/>
        <v>0</v>
      </c>
      <c r="AO5" s="9">
        <f t="shared" si="1"/>
        <v>3.57</v>
      </c>
      <c r="AP5" s="10">
        <f>SUM(AF5:AO5)</f>
        <v>25435.350000000002</v>
      </c>
      <c r="AS5" s="9" t="s">
        <v>72</v>
      </c>
      <c r="AT5" s="9">
        <f>C5</f>
        <v>420.27</v>
      </c>
      <c r="AU5" s="9">
        <f t="shared" ref="AU5:BC5" si="2">D5</f>
        <v>7212.4</v>
      </c>
      <c r="AV5" s="9">
        <f t="shared" si="2"/>
        <v>3990.26</v>
      </c>
      <c r="AW5" s="9">
        <f t="shared" si="2"/>
        <v>12734.27</v>
      </c>
      <c r="AX5" s="9">
        <f t="shared" si="2"/>
        <v>420.43</v>
      </c>
      <c r="AY5" s="9">
        <f t="shared" si="2"/>
        <v>111.56</v>
      </c>
      <c r="AZ5" s="9">
        <f t="shared" si="2"/>
        <v>20.79</v>
      </c>
      <c r="BA5" s="9">
        <f t="shared" si="2"/>
        <v>523.96</v>
      </c>
      <c r="BB5" s="9">
        <f>K5</f>
        <v>0</v>
      </c>
      <c r="BC5" s="9">
        <f t="shared" si="2"/>
        <v>1.41</v>
      </c>
      <c r="BD5" s="10">
        <f>SUM(AT5:BC5)</f>
        <v>25435.350000000002</v>
      </c>
    </row>
    <row r="6" spans="1:56" ht="28.8" x14ac:dyDescent="0.3">
      <c r="B6" s="11" t="s">
        <v>73</v>
      </c>
      <c r="C6" s="12">
        <f t="shared" ref="C6:K6" si="3">C5-C12</f>
        <v>8.7999999999999545</v>
      </c>
      <c r="D6" s="12">
        <f t="shared" si="3"/>
        <v>62.759999999999309</v>
      </c>
      <c r="E6" s="12">
        <f t="shared" si="3"/>
        <v>24.7800000000002</v>
      </c>
      <c r="F6" s="12">
        <f t="shared" si="3"/>
        <v>255.68000000000029</v>
      </c>
      <c r="G6" s="12">
        <f t="shared" si="3"/>
        <v>0.20999999999997954</v>
      </c>
      <c r="H6" s="12">
        <f t="shared" si="3"/>
        <v>0</v>
      </c>
      <c r="I6" s="12">
        <f t="shared" si="3"/>
        <v>0.50999999999999801</v>
      </c>
      <c r="J6" s="12">
        <f t="shared" si="3"/>
        <v>0.73000000000001819</v>
      </c>
      <c r="K6" s="12">
        <f t="shared" si="3"/>
        <v>0</v>
      </c>
      <c r="L6" s="12"/>
      <c r="M6" s="12">
        <f>M5-M12</f>
        <v>353.47000000000116</v>
      </c>
      <c r="Q6" s="11" t="s">
        <v>73</v>
      </c>
      <c r="R6" s="12">
        <f t="shared" ref="R6:Z6" si="4">R5-R12</f>
        <v>6.3699999999999477</v>
      </c>
      <c r="S6" s="12">
        <f t="shared" si="4"/>
        <v>31.869999999999891</v>
      </c>
      <c r="T6" s="12">
        <f t="shared" si="4"/>
        <v>11.059999999999945</v>
      </c>
      <c r="U6" s="12">
        <f t="shared" si="4"/>
        <v>212.72999999999956</v>
      </c>
      <c r="V6" s="12">
        <f t="shared" si="4"/>
        <v>0.94000000000005457</v>
      </c>
      <c r="W6" s="12">
        <f t="shared" si="4"/>
        <v>0.17999999999999261</v>
      </c>
      <c r="X6" s="12">
        <f t="shared" si="4"/>
        <v>0.49000000000000199</v>
      </c>
      <c r="Y6" s="12">
        <f t="shared" si="4"/>
        <v>0.59000000000003183</v>
      </c>
      <c r="Z6" s="12">
        <f t="shared" si="4"/>
        <v>0</v>
      </c>
      <c r="AA6" s="12"/>
      <c r="AB6" s="12">
        <f>AB5-AB12</f>
        <v>264.22999999999956</v>
      </c>
      <c r="AE6" s="11" t="s">
        <v>73</v>
      </c>
      <c r="AF6" s="12">
        <f t="shared" ref="AF6:AN6" si="5">AF5-AF12</f>
        <v>2.5500000000000114</v>
      </c>
      <c r="AG6" s="12">
        <f t="shared" si="5"/>
        <v>31.829999999999927</v>
      </c>
      <c r="AH6" s="12">
        <f t="shared" si="5"/>
        <v>26</v>
      </c>
      <c r="AI6" s="12">
        <f t="shared" si="5"/>
        <v>191.47999999999956</v>
      </c>
      <c r="AJ6" s="12">
        <f t="shared" si="5"/>
        <v>21.78000000000003</v>
      </c>
      <c r="AK6" s="12">
        <f t="shared" si="5"/>
        <v>0.10999999999999943</v>
      </c>
      <c r="AL6" s="12">
        <f t="shared" si="5"/>
        <v>0.36999999999999744</v>
      </c>
      <c r="AM6" s="12">
        <f t="shared" si="5"/>
        <v>1.2699999999999818</v>
      </c>
      <c r="AN6" s="12">
        <f t="shared" si="5"/>
        <v>0</v>
      </c>
      <c r="AO6" s="12"/>
      <c r="AP6" s="12">
        <f>AP5-AP12</f>
        <v>275.39000000000306</v>
      </c>
      <c r="AS6" s="11" t="s">
        <v>73</v>
      </c>
      <c r="AT6" s="12">
        <f t="shared" ref="AT6:BB6" si="6">AT5-AT12</f>
        <v>11.20999999999998</v>
      </c>
      <c r="AU6" s="12">
        <f t="shared" si="6"/>
        <v>122.6899999999996</v>
      </c>
      <c r="AV6" s="12">
        <f t="shared" si="6"/>
        <v>57.020000000000437</v>
      </c>
      <c r="AW6" s="12">
        <f t="shared" si="6"/>
        <v>591.21000000000095</v>
      </c>
      <c r="AX6" s="12">
        <f t="shared" si="6"/>
        <v>22.879999999999995</v>
      </c>
      <c r="AY6" s="12">
        <f t="shared" si="6"/>
        <v>0.29000000000000625</v>
      </c>
      <c r="AZ6" s="12">
        <f t="shared" si="6"/>
        <v>1.1899999999999977</v>
      </c>
      <c r="BA6" s="12">
        <f t="shared" si="6"/>
        <v>2.4000000000000909</v>
      </c>
      <c r="BB6" s="12">
        <f t="shared" si="6"/>
        <v>0</v>
      </c>
      <c r="BC6" s="12"/>
      <c r="BD6" s="12">
        <f>BD5-BD12</f>
        <v>25435.350000000002</v>
      </c>
    </row>
    <row r="7" spans="1:56" ht="28.8" x14ac:dyDescent="0.3">
      <c r="B7" s="11" t="s">
        <v>74</v>
      </c>
      <c r="C7" s="12">
        <f t="shared" ref="C7:K7" si="7">C14-C12</f>
        <v>26.369999999999948</v>
      </c>
      <c r="D7" s="12">
        <f t="shared" si="7"/>
        <v>40.229999999999563</v>
      </c>
      <c r="E7" s="12">
        <f t="shared" si="7"/>
        <v>13.860000000000127</v>
      </c>
      <c r="F7" s="12">
        <f t="shared" si="7"/>
        <v>256.72999999999956</v>
      </c>
      <c r="G7" s="12">
        <f t="shared" si="7"/>
        <v>0</v>
      </c>
      <c r="H7" s="12">
        <f t="shared" si="7"/>
        <v>6.9999999999993179E-2</v>
      </c>
      <c r="I7" s="12">
        <f t="shared" si="7"/>
        <v>0.78999999999999915</v>
      </c>
      <c r="J7" s="12">
        <f t="shared" si="7"/>
        <v>15.419999999999959</v>
      </c>
      <c r="K7" s="12">
        <f t="shared" si="7"/>
        <v>0</v>
      </c>
      <c r="L7" s="12"/>
      <c r="M7" s="12">
        <f>M14-M12</f>
        <v>353.47000000000116</v>
      </c>
      <c r="Q7" s="11" t="s">
        <v>74</v>
      </c>
      <c r="R7" s="12">
        <f t="shared" ref="R7:Z7" si="8">R14-R12</f>
        <v>12.689999999999998</v>
      </c>
      <c r="S7" s="12">
        <f t="shared" si="8"/>
        <v>24.390000000000327</v>
      </c>
      <c r="T7" s="12">
        <f t="shared" si="8"/>
        <v>10.159999999999854</v>
      </c>
      <c r="U7" s="12">
        <f t="shared" si="8"/>
        <v>209.31999999999971</v>
      </c>
      <c r="V7" s="12">
        <f t="shared" si="8"/>
        <v>1.2000000000000455</v>
      </c>
      <c r="W7" s="12">
        <f t="shared" si="8"/>
        <v>1.8199999999999932</v>
      </c>
      <c r="X7" s="12">
        <f t="shared" si="8"/>
        <v>0.75</v>
      </c>
      <c r="Y7" s="12">
        <f t="shared" si="8"/>
        <v>1.7400000000000091</v>
      </c>
      <c r="Z7" s="12">
        <f t="shared" si="8"/>
        <v>0</v>
      </c>
      <c r="AA7" s="12"/>
      <c r="AB7" s="12">
        <f>AB14-AB12</f>
        <v>264.22999999999956</v>
      </c>
      <c r="AE7" s="11" t="s">
        <v>74</v>
      </c>
      <c r="AF7" s="12">
        <f t="shared" ref="AF7:AN7" si="9">AF14-AF12</f>
        <v>25.649999999999977</v>
      </c>
      <c r="AG7" s="12">
        <f t="shared" si="9"/>
        <v>13.869999999999891</v>
      </c>
      <c r="AH7" s="12">
        <f t="shared" si="9"/>
        <v>10.739999999999782</v>
      </c>
      <c r="AI7" s="12">
        <f t="shared" si="9"/>
        <v>132.94999999999891</v>
      </c>
      <c r="AJ7" s="12">
        <f t="shared" si="9"/>
        <v>0</v>
      </c>
      <c r="AK7" s="12">
        <f t="shared" si="9"/>
        <v>0</v>
      </c>
      <c r="AL7" s="12">
        <f t="shared" si="9"/>
        <v>0.30000000000000071</v>
      </c>
      <c r="AM7" s="12">
        <f t="shared" si="9"/>
        <v>1.57000000000005</v>
      </c>
      <c r="AN7" s="12">
        <f t="shared" si="9"/>
        <v>0</v>
      </c>
      <c r="AO7" s="12"/>
      <c r="AP7" s="12">
        <f>AP14-AP12</f>
        <v>275.38999999999942</v>
      </c>
      <c r="AS7" s="11" t="s">
        <v>74</v>
      </c>
      <c r="AT7" s="12">
        <f t="shared" ref="AT7:BB7" si="10">AT14-AT12</f>
        <v>58.199999999999989</v>
      </c>
      <c r="AU7" s="12">
        <f t="shared" si="10"/>
        <v>74.720000000000255</v>
      </c>
      <c r="AV7" s="12">
        <f t="shared" si="10"/>
        <v>29.940000000000055</v>
      </c>
      <c r="AW7" s="12">
        <f t="shared" si="10"/>
        <v>530.31999999999971</v>
      </c>
      <c r="AX7" s="12">
        <f t="shared" si="10"/>
        <v>1.1499999999999773</v>
      </c>
      <c r="AY7" s="12">
        <f t="shared" si="10"/>
        <v>1.8900000000000006</v>
      </c>
      <c r="AZ7" s="12">
        <f t="shared" si="10"/>
        <v>1.6600000000000001</v>
      </c>
      <c r="BA7" s="12">
        <f t="shared" si="10"/>
        <v>18.540000000000077</v>
      </c>
      <c r="BB7" s="12">
        <f t="shared" si="10"/>
        <v>0</v>
      </c>
      <c r="BC7" s="12"/>
      <c r="BD7" s="12">
        <f>BD14-BD12</f>
        <v>25435.35</v>
      </c>
    </row>
    <row r="8" spans="1:56" ht="28.8" x14ac:dyDescent="0.3">
      <c r="B8" s="11" t="s">
        <v>75</v>
      </c>
      <c r="C8" s="13">
        <f t="shared" ref="C8:K8" si="11">C7-C6</f>
        <v>17.569999999999993</v>
      </c>
      <c r="D8" s="13">
        <f t="shared" si="11"/>
        <v>-22.529999999999745</v>
      </c>
      <c r="E8" s="13">
        <f t="shared" si="11"/>
        <v>-10.920000000000073</v>
      </c>
      <c r="F8" s="13">
        <f t="shared" si="11"/>
        <v>1.0499999999992724</v>
      </c>
      <c r="G8" s="13">
        <f t="shared" si="11"/>
        <v>-0.20999999999997954</v>
      </c>
      <c r="H8" s="13">
        <f t="shared" si="11"/>
        <v>6.9999999999993179E-2</v>
      </c>
      <c r="I8" s="13">
        <f t="shared" si="11"/>
        <v>0.28000000000000114</v>
      </c>
      <c r="J8" s="13">
        <f t="shared" si="11"/>
        <v>14.689999999999941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6.32000000000005</v>
      </c>
      <c r="S8" s="13">
        <f t="shared" si="12"/>
        <v>-7.4799999999995634</v>
      </c>
      <c r="T8" s="13">
        <f t="shared" si="12"/>
        <v>-0.90000000000009095</v>
      </c>
      <c r="U8" s="13">
        <f t="shared" si="12"/>
        <v>-3.4099999999998545</v>
      </c>
      <c r="V8" s="13">
        <f t="shared" si="12"/>
        <v>0.25999999999999091</v>
      </c>
      <c r="W8" s="13">
        <f t="shared" si="12"/>
        <v>1.6400000000000006</v>
      </c>
      <c r="X8" s="13">
        <f t="shared" si="12"/>
        <v>0.25999999999999801</v>
      </c>
      <c r="Y8" s="13">
        <f t="shared" si="12"/>
        <v>1.1499999999999773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23.099999999999966</v>
      </c>
      <c r="AG8" s="13">
        <f t="shared" si="13"/>
        <v>-17.960000000000036</v>
      </c>
      <c r="AH8" s="13">
        <f t="shared" si="13"/>
        <v>-15.260000000000218</v>
      </c>
      <c r="AI8" s="13">
        <f t="shared" si="13"/>
        <v>-58.530000000000655</v>
      </c>
      <c r="AJ8" s="13">
        <f t="shared" si="13"/>
        <v>-21.78000000000003</v>
      </c>
      <c r="AK8" s="13">
        <f t="shared" si="13"/>
        <v>-0.10999999999999943</v>
      </c>
      <c r="AL8" s="13">
        <f t="shared" si="13"/>
        <v>-6.9999999999996732E-2</v>
      </c>
      <c r="AM8" s="13">
        <f t="shared" si="13"/>
        <v>0.30000000000006821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46.990000000000009</v>
      </c>
      <c r="AU8" s="13">
        <f t="shared" si="14"/>
        <v>-47.969999999999345</v>
      </c>
      <c r="AV8" s="13">
        <f t="shared" si="14"/>
        <v>-27.080000000000382</v>
      </c>
      <c r="AW8" s="13">
        <f t="shared" si="14"/>
        <v>-60.890000000001237</v>
      </c>
      <c r="AX8" s="13">
        <f t="shared" si="14"/>
        <v>-21.730000000000018</v>
      </c>
      <c r="AY8" s="13">
        <f t="shared" si="14"/>
        <v>1.5999999999999943</v>
      </c>
      <c r="AZ8" s="13">
        <f t="shared" si="14"/>
        <v>0.47000000000000242</v>
      </c>
      <c r="BA8" s="13">
        <f t="shared" si="14"/>
        <v>16.139999999999986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4.1806457753349022</v>
      </c>
      <c r="D9" s="16">
        <f t="shared" si="15"/>
        <v>-0.31237868116022055</v>
      </c>
      <c r="E9" s="16">
        <f t="shared" si="15"/>
        <v>-0.27366637762952972</v>
      </c>
      <c r="F9" s="16">
        <f t="shared" si="15"/>
        <v>8.2454667601619281E-3</v>
      </c>
      <c r="G9" s="16">
        <f t="shared" si="15"/>
        <v>-4.994886187949945E-2</v>
      </c>
      <c r="H9" s="16">
        <f t="shared" si="15"/>
        <v>6.2746504123335586E-2</v>
      </c>
      <c r="I9" s="16">
        <f t="shared" si="15"/>
        <v>1.3468013468013522</v>
      </c>
      <c r="J9" s="16">
        <f t="shared" si="15"/>
        <v>2.8036491335216311</v>
      </c>
      <c r="K9" s="16" t="s">
        <v>86</v>
      </c>
      <c r="L9" s="16"/>
      <c r="M9" s="17"/>
      <c r="Q9" s="15" t="s">
        <v>76</v>
      </c>
      <c r="R9" s="16">
        <f t="shared" ref="R9:Z9" si="16">R8/R5*100</f>
        <v>1.4434496619769894</v>
      </c>
      <c r="S9" s="16">
        <f t="shared" si="16"/>
        <v>-0.10403526072098054</v>
      </c>
      <c r="T9" s="16">
        <f t="shared" si="16"/>
        <v>-2.2616815853887601E-2</v>
      </c>
      <c r="U9" s="16">
        <f t="shared" si="16"/>
        <v>-2.6775927106659703E-2</v>
      </c>
      <c r="V9" s="16">
        <f t="shared" si="16"/>
        <v>6.1872352577219285E-2</v>
      </c>
      <c r="W9" s="16">
        <f t="shared" si="16"/>
        <v>1.4691391203081614</v>
      </c>
      <c r="X9" s="16">
        <f t="shared" si="16"/>
        <v>1.2339819648789654</v>
      </c>
      <c r="Y9" s="16">
        <f t="shared" si="16"/>
        <v>0.21349670472477067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5.2008285302593587</v>
      </c>
      <c r="AG9" s="16">
        <f t="shared" si="17"/>
        <v>-0.25005603984189156</v>
      </c>
      <c r="AH9" s="16">
        <f t="shared" si="17"/>
        <v>-0.3835674284392932</v>
      </c>
      <c r="AI9" s="16">
        <f t="shared" si="17"/>
        <v>-0.45971107241569137</v>
      </c>
      <c r="AJ9" s="16">
        <f t="shared" si="17"/>
        <v>-5.1797945205479516</v>
      </c>
      <c r="AK9" s="16">
        <f t="shared" si="17"/>
        <v>-9.7113092610575991E-2</v>
      </c>
      <c r="AL9" s="16">
        <f t="shared" si="17"/>
        <v>-0.32817627754335083</v>
      </c>
      <c r="AM9" s="16">
        <f t="shared" si="17"/>
        <v>5.5576139310868515E-2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11.18090751183763</v>
      </c>
      <c r="AU9" s="16">
        <f t="shared" si="18"/>
        <v>-0.66510454217735215</v>
      </c>
      <c r="AV9" s="16">
        <f t="shared" si="18"/>
        <v>-0.67865251888349087</v>
      </c>
      <c r="AW9" s="16">
        <f t="shared" si="18"/>
        <v>-0.47815854383487422</v>
      </c>
      <c r="AX9" s="16">
        <f t="shared" si="18"/>
        <v>-5.1685179459125221</v>
      </c>
      <c r="AY9" s="16">
        <f t="shared" si="18"/>
        <v>1.4342058085335194</v>
      </c>
      <c r="AZ9" s="16">
        <f t="shared" si="18"/>
        <v>2.2607022607022724</v>
      </c>
      <c r="BA9" s="16">
        <f t="shared" si="18"/>
        <v>3.0803878158638036</v>
      </c>
      <c r="BB9" s="30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35.169999999999902</v>
      </c>
      <c r="D10" s="18">
        <f t="shared" si="19"/>
        <v>102.98999999999887</v>
      </c>
      <c r="E10" s="18">
        <f t="shared" si="19"/>
        <v>38.640000000000327</v>
      </c>
      <c r="F10" s="18">
        <f t="shared" si="19"/>
        <v>512.40999999999985</v>
      </c>
      <c r="G10" s="18">
        <f t="shared" si="19"/>
        <v>0.20999999999997954</v>
      </c>
      <c r="H10" s="18">
        <f t="shared" si="19"/>
        <v>6.9999999999993179E-2</v>
      </c>
      <c r="I10" s="18">
        <f t="shared" si="19"/>
        <v>1.2999999999999972</v>
      </c>
      <c r="J10" s="18">
        <f t="shared" si="19"/>
        <v>16.149999999999977</v>
      </c>
      <c r="K10" s="18">
        <f t="shared" si="19"/>
        <v>0</v>
      </c>
      <c r="L10" s="18"/>
      <c r="M10" s="18">
        <f>M6+M7</f>
        <v>706.94000000000233</v>
      </c>
      <c r="Q10" s="11" t="s">
        <v>77</v>
      </c>
      <c r="R10" s="18">
        <f t="shared" ref="R10:Z10" si="20">R6+R7</f>
        <v>19.059999999999945</v>
      </c>
      <c r="S10" s="18">
        <f t="shared" si="20"/>
        <v>56.260000000000218</v>
      </c>
      <c r="T10" s="18">
        <f t="shared" si="20"/>
        <v>21.2199999999998</v>
      </c>
      <c r="U10" s="18">
        <f t="shared" si="20"/>
        <v>422.04999999999927</v>
      </c>
      <c r="V10" s="18">
        <f t="shared" si="20"/>
        <v>2.1400000000001</v>
      </c>
      <c r="W10" s="18">
        <f t="shared" si="20"/>
        <v>1.9999999999999858</v>
      </c>
      <c r="X10" s="18">
        <f t="shared" si="20"/>
        <v>1.240000000000002</v>
      </c>
      <c r="Y10" s="18">
        <f t="shared" si="20"/>
        <v>2.3300000000000409</v>
      </c>
      <c r="Z10" s="18">
        <f t="shared" si="20"/>
        <v>0</v>
      </c>
      <c r="AA10" s="18"/>
      <c r="AB10" s="18">
        <f>AB6+AB7</f>
        <v>528.45999999999913</v>
      </c>
      <c r="AE10" s="11" t="s">
        <v>77</v>
      </c>
      <c r="AF10" s="18">
        <f t="shared" ref="AF10:AN10" si="21">AF6+AF7</f>
        <v>28.199999999999989</v>
      </c>
      <c r="AG10" s="18">
        <f t="shared" si="21"/>
        <v>45.699999999999818</v>
      </c>
      <c r="AH10" s="18">
        <f t="shared" si="21"/>
        <v>36.739999999999782</v>
      </c>
      <c r="AI10" s="18">
        <f t="shared" si="21"/>
        <v>324.42999999999847</v>
      </c>
      <c r="AJ10" s="18">
        <f t="shared" si="21"/>
        <v>21.78000000000003</v>
      </c>
      <c r="AK10" s="18">
        <f t="shared" si="21"/>
        <v>0.10999999999999943</v>
      </c>
      <c r="AL10" s="18">
        <f t="shared" si="21"/>
        <v>0.66999999999999815</v>
      </c>
      <c r="AM10" s="18">
        <f t="shared" si="21"/>
        <v>2.8400000000000318</v>
      </c>
      <c r="AN10" s="18">
        <f t="shared" si="21"/>
        <v>0</v>
      </c>
      <c r="AO10" s="18"/>
      <c r="AP10" s="18">
        <f>AP6+AP7</f>
        <v>550.78000000000247</v>
      </c>
      <c r="AS10" s="11" t="s">
        <v>77</v>
      </c>
      <c r="AT10" s="18">
        <f t="shared" ref="AT10:BB10" si="22">AT6+AT7</f>
        <v>69.409999999999968</v>
      </c>
      <c r="AU10" s="18">
        <f t="shared" si="22"/>
        <v>197.40999999999985</v>
      </c>
      <c r="AV10" s="18">
        <f t="shared" si="22"/>
        <v>86.960000000000491</v>
      </c>
      <c r="AW10" s="18">
        <f t="shared" si="22"/>
        <v>1121.5300000000007</v>
      </c>
      <c r="AX10" s="18">
        <f t="shared" si="22"/>
        <v>24.029999999999973</v>
      </c>
      <c r="AY10" s="18">
        <f t="shared" si="22"/>
        <v>2.1800000000000068</v>
      </c>
      <c r="AZ10" s="18">
        <f t="shared" si="22"/>
        <v>2.8499999999999979</v>
      </c>
      <c r="BA10" s="18">
        <f t="shared" si="22"/>
        <v>20.940000000000168</v>
      </c>
      <c r="BB10" s="18">
        <f t="shared" si="22"/>
        <v>0</v>
      </c>
      <c r="BC10" s="18"/>
      <c r="BD10" s="18">
        <f>BD6+BD7</f>
        <v>50870.7</v>
      </c>
    </row>
    <row r="11" spans="1:56" ht="28.8" x14ac:dyDescent="0.3">
      <c r="B11" s="11" t="s">
        <v>78</v>
      </c>
      <c r="C11" s="19">
        <f t="shared" ref="C11:K11" si="23">C10/C5*100</f>
        <v>8.3684298189259056</v>
      </c>
      <c r="D11" s="19">
        <f t="shared" si="23"/>
        <v>1.4279574066884653</v>
      </c>
      <c r="E11" s="19">
        <f t="shared" si="23"/>
        <v>0.96835795161218374</v>
      </c>
      <c r="F11" s="19">
        <f t="shared" si="23"/>
        <v>4.0238663072166672</v>
      </c>
      <c r="G11" s="19">
        <f t="shared" si="23"/>
        <v>4.994886187949945E-2</v>
      </c>
      <c r="H11" s="19">
        <f t="shared" si="23"/>
        <v>6.2746504123335586E-2</v>
      </c>
      <c r="I11" s="19">
        <f t="shared" si="23"/>
        <v>6.2530062530062391</v>
      </c>
      <c r="J11" s="19">
        <f t="shared" si="23"/>
        <v>3.0822963585006447</v>
      </c>
      <c r="K11" s="19" t="s">
        <v>86</v>
      </c>
      <c r="L11" s="19"/>
      <c r="M11" s="19">
        <f>M10/M5*100</f>
        <v>2.7793602211096067</v>
      </c>
      <c r="Q11" s="11" t="s">
        <v>78</v>
      </c>
      <c r="R11" s="19">
        <f t="shared" ref="R11:Z11" si="24">R10/R5*100</f>
        <v>4.3531883793166335</v>
      </c>
      <c r="S11" s="19">
        <f t="shared" si="24"/>
        <v>0.78248980857790507</v>
      </c>
      <c r="T11" s="19">
        <f t="shared" si="24"/>
        <v>0.53325425824382433</v>
      </c>
      <c r="U11" s="19">
        <f t="shared" si="24"/>
        <v>3.3140117405765954</v>
      </c>
      <c r="V11" s="19">
        <f t="shared" si="24"/>
        <v>0.50925705582792347</v>
      </c>
      <c r="W11" s="19">
        <f t="shared" si="24"/>
        <v>1.7916330735465249</v>
      </c>
      <c r="X11" s="19">
        <f t="shared" si="24"/>
        <v>5.8851447555766585</v>
      </c>
      <c r="Y11" s="19">
        <f t="shared" si="24"/>
        <v>0.43256288870324716</v>
      </c>
      <c r="Z11" s="19" t="s">
        <v>86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6.349063400576366</v>
      </c>
      <c r="AG11" s="19">
        <f t="shared" si="25"/>
        <v>0.63627845327251542</v>
      </c>
      <c r="AH11" s="19">
        <f t="shared" si="25"/>
        <v>0.92347754396194937</v>
      </c>
      <c r="AI11" s="19">
        <f t="shared" si="25"/>
        <v>2.5481644152369793</v>
      </c>
      <c r="AJ11" s="19">
        <f t="shared" si="25"/>
        <v>5.1797945205479516</v>
      </c>
      <c r="AK11" s="19">
        <f t="shared" si="25"/>
        <v>9.7113092610575991E-2</v>
      </c>
      <c r="AL11" s="19">
        <f t="shared" si="25"/>
        <v>3.1411157993436389</v>
      </c>
      <c r="AM11" s="19">
        <f t="shared" si="25"/>
        <v>0.52612078547610819</v>
      </c>
      <c r="AN11" s="19" t="s">
        <v>86</v>
      </c>
      <c r="AO11" s="19"/>
      <c r="AP11" s="19">
        <f>AP10/AP5*100</f>
        <v>2.1654115237258478</v>
      </c>
      <c r="AS11" s="11" t="s">
        <v>78</v>
      </c>
      <c r="AT11" s="19">
        <f t="shared" ref="AT11:BA11" si="26">AT10/AT5*100</f>
        <v>16.515573321912097</v>
      </c>
      <c r="AU11" s="19">
        <f t="shared" si="26"/>
        <v>2.737091675447838</v>
      </c>
      <c r="AV11" s="19">
        <f t="shared" si="26"/>
        <v>2.1793066115992561</v>
      </c>
      <c r="AW11" s="19">
        <f t="shared" si="26"/>
        <v>8.8071793671722105</v>
      </c>
      <c r="AX11" s="19">
        <f t="shared" si="26"/>
        <v>5.7155769093547022</v>
      </c>
      <c r="AY11" s="19">
        <f t="shared" si="26"/>
        <v>1.9541054141269332</v>
      </c>
      <c r="AZ11" s="19">
        <f t="shared" si="26"/>
        <v>13.708513708513697</v>
      </c>
      <c r="BA11" s="19">
        <f t="shared" si="26"/>
        <v>3.9964882815482419</v>
      </c>
      <c r="BB11" s="19">
        <f ca="1">BB11/BB5*100</f>
        <v>0</v>
      </c>
      <c r="BC11" s="19"/>
      <c r="BD11" s="19">
        <f>BD10/BD5*100</f>
        <v>199.99999999999997</v>
      </c>
    </row>
    <row r="12" spans="1:56" x14ac:dyDescent="0.3">
      <c r="B12" s="11" t="s">
        <v>79</v>
      </c>
      <c r="C12" s="12">
        <f>'00-06'!B28</f>
        <v>411.47</v>
      </c>
      <c r="D12" s="12">
        <f>'00-06'!C28</f>
        <v>7149.64</v>
      </c>
      <c r="E12" s="12">
        <f>'00-06'!D28</f>
        <v>3965.48</v>
      </c>
      <c r="F12" s="12">
        <f>'00-06'!E28</f>
        <v>12478.59</v>
      </c>
      <c r="G12" s="12">
        <f>'00-06'!F28</f>
        <v>420.22</v>
      </c>
      <c r="H12" s="12">
        <f>'00-06'!G28</f>
        <v>111.56</v>
      </c>
      <c r="I12" s="12">
        <f>'00-06'!H28</f>
        <v>20.28</v>
      </c>
      <c r="J12" s="12">
        <f>'00-06'!I28</f>
        <v>523.23</v>
      </c>
      <c r="K12" s="12">
        <f>'00-06'!J28</f>
        <v>0</v>
      </c>
      <c r="L12" s="12">
        <f>'00-06'!K28</f>
        <v>1.41</v>
      </c>
      <c r="M12" s="20">
        <f>SUM(C12:L12)</f>
        <v>25081.88</v>
      </c>
      <c r="Q12" s="11" t="s">
        <v>79</v>
      </c>
      <c r="R12" s="12">
        <f>'06-12'!B28</f>
        <v>431.47</v>
      </c>
      <c r="S12" s="12">
        <f>'06-12'!C28</f>
        <v>7158</v>
      </c>
      <c r="T12" s="12">
        <f>'06-12'!D28</f>
        <v>3968.28</v>
      </c>
      <c r="U12" s="12">
        <f>'06-12'!E28</f>
        <v>12522.59</v>
      </c>
      <c r="V12" s="12">
        <f>'06-12'!F28</f>
        <v>419.28</v>
      </c>
      <c r="W12" s="12">
        <f>'06-12'!G28</f>
        <v>111.45</v>
      </c>
      <c r="X12" s="12">
        <f>'06-12'!H28</f>
        <v>20.58</v>
      </c>
      <c r="Y12" s="12">
        <f>'06-12'!I28</f>
        <v>538.05999999999995</v>
      </c>
      <c r="Z12" s="12">
        <f>'06-12'!J28</f>
        <v>0</v>
      </c>
      <c r="AA12" s="12">
        <f>'06-12'!K28</f>
        <v>1.41</v>
      </c>
      <c r="AB12" s="20">
        <f>SUM(R12:AA12)</f>
        <v>25171.120000000003</v>
      </c>
      <c r="AE12" s="11" t="s">
        <v>79</v>
      </c>
      <c r="AF12" s="12">
        <f>'12-18'!B28</f>
        <v>441.61</v>
      </c>
      <c r="AG12" s="12">
        <f>'12-18'!C28</f>
        <v>7150.56</v>
      </c>
      <c r="AH12" s="12">
        <f>'12-18'!D28</f>
        <v>3952.44</v>
      </c>
      <c r="AI12" s="12">
        <f>'12-18'!E28</f>
        <v>12540.43</v>
      </c>
      <c r="AJ12" s="12">
        <f>'12-18'!F28</f>
        <v>398.7</v>
      </c>
      <c r="AK12" s="12">
        <f>'12-18'!G28</f>
        <v>113.16</v>
      </c>
      <c r="AL12" s="12">
        <f>'12-18'!H28</f>
        <v>20.96</v>
      </c>
      <c r="AM12" s="12">
        <f>'12-18'!I28</f>
        <v>538.53</v>
      </c>
      <c r="AN12" s="12">
        <f>'12-18'!J28</f>
        <v>0</v>
      </c>
      <c r="AO12" s="12">
        <f>'12-18'!K28</f>
        <v>3.57</v>
      </c>
      <c r="AP12" s="20">
        <f>SUM(AF12:AO12)</f>
        <v>25159.96</v>
      </c>
      <c r="AS12" s="11" t="s">
        <v>79</v>
      </c>
      <c r="AT12" s="12">
        <f>'00-18'!B28</f>
        <v>409.06</v>
      </c>
      <c r="AU12" s="12">
        <f>'00-18'!C28</f>
        <v>7089.71</v>
      </c>
      <c r="AV12" s="12">
        <f>'00-18'!D28</f>
        <v>3933.24</v>
      </c>
      <c r="AW12" s="12">
        <f>'00-18'!E28</f>
        <v>12143.06</v>
      </c>
      <c r="AX12" s="12">
        <f>'00-18'!F28</f>
        <v>397.55</v>
      </c>
      <c r="AY12" s="12">
        <f>'00-18'!G28</f>
        <v>111.27</v>
      </c>
      <c r="AZ12" s="12">
        <f>'00-18'!H28</f>
        <v>19.600000000000001</v>
      </c>
      <c r="BA12" s="12">
        <f>'00-18'!I28</f>
        <v>521.55999999999995</v>
      </c>
      <c r="BB12" s="12">
        <f>'00-18'!J28</f>
        <v>0</v>
      </c>
      <c r="BC12" s="12">
        <f>'00-18'!K28</f>
        <v>1.41</v>
      </c>
      <c r="BD12" s="12">
        <f>'00-18'!L24</f>
        <v>0</v>
      </c>
    </row>
    <row r="13" spans="1:56" x14ac:dyDescent="0.3">
      <c r="B13" s="11" t="s">
        <v>80</v>
      </c>
      <c r="C13" s="19">
        <f t="shared" ref="C13:K13" si="27">C12/C5*100</f>
        <v>97.906107978204489</v>
      </c>
      <c r="D13" s="19">
        <f t="shared" si="27"/>
        <v>99.129831956075648</v>
      </c>
      <c r="E13" s="19">
        <f t="shared" si="27"/>
        <v>99.378987835379135</v>
      </c>
      <c r="F13" s="19">
        <f t="shared" si="27"/>
        <v>97.992189579771747</v>
      </c>
      <c r="G13" s="19">
        <f t="shared" si="27"/>
        <v>99.9500511381205</v>
      </c>
      <c r="H13" s="19">
        <f t="shared" si="27"/>
        <v>100</v>
      </c>
      <c r="I13" s="19">
        <f t="shared" si="27"/>
        <v>97.546897546897554</v>
      </c>
      <c r="J13" s="19">
        <f t="shared" si="27"/>
        <v>99.860676387510495</v>
      </c>
      <c r="K13" s="19" t="s">
        <v>86</v>
      </c>
      <c r="L13" s="19"/>
      <c r="M13" s="19">
        <f>M12/M5*100</f>
        <v>98.610319889445194</v>
      </c>
      <c r="Q13" s="11" t="s">
        <v>80</v>
      </c>
      <c r="R13" s="19">
        <f t="shared" ref="R13:Z13" si="28">R12/R5*100</f>
        <v>98.545130641330175</v>
      </c>
      <c r="S13" s="19">
        <f t="shared" si="28"/>
        <v>99.556737465350551</v>
      </c>
      <c r="T13" s="19">
        <f t="shared" si="28"/>
        <v>99.722064462951138</v>
      </c>
      <c r="U13" s="19">
        <f t="shared" si="28"/>
        <v>98.329606166158371</v>
      </c>
      <c r="V13" s="19">
        <f t="shared" si="28"/>
        <v>99.776307648374654</v>
      </c>
      <c r="W13" s="19">
        <f t="shared" si="28"/>
        <v>99.838753023380818</v>
      </c>
      <c r="X13" s="19">
        <f t="shared" si="28"/>
        <v>97.674418604651152</v>
      </c>
      <c r="Y13" s="19">
        <f t="shared" si="28"/>
        <v>99.890466908010765</v>
      </c>
      <c r="Z13" s="19" t="s">
        <v>86</v>
      </c>
      <c r="AA13" s="19"/>
      <c r="AB13" s="19">
        <f>AB12/AB5*100</f>
        <v>98.961170182442942</v>
      </c>
      <c r="AE13" s="11" t="s">
        <v>80</v>
      </c>
      <c r="AF13" s="19">
        <f t="shared" ref="AF13:AN13" si="29">AF12/AF5*100</f>
        <v>99.425882564841501</v>
      </c>
      <c r="AG13" s="19">
        <f t="shared" si="29"/>
        <v>99.556832753442791</v>
      </c>
      <c r="AH13" s="19">
        <f t="shared" si="29"/>
        <v>99.346477513799385</v>
      </c>
      <c r="AI13" s="19">
        <f t="shared" si="29"/>
        <v>98.496062256173673</v>
      </c>
      <c r="AJ13" s="19">
        <f t="shared" si="29"/>
        <v>94.820205479452042</v>
      </c>
      <c r="AK13" s="19">
        <f t="shared" si="29"/>
        <v>99.902886907389416</v>
      </c>
      <c r="AL13" s="19">
        <f t="shared" si="29"/>
        <v>98.265353961556499</v>
      </c>
      <c r="AM13" s="19">
        <f t="shared" si="29"/>
        <v>99.764727676917374</v>
      </c>
      <c r="AN13" s="19" t="s">
        <v>86</v>
      </c>
      <c r="AO13" s="19"/>
      <c r="AP13" s="19">
        <f>AP12/AP5*100</f>
        <v>98.91729423813706</v>
      </c>
      <c r="AS13" s="11" t="s">
        <v>80</v>
      </c>
      <c r="AT13" s="19">
        <f t="shared" ref="AT13:BB13" si="30">AT12/AT5*100</f>
        <v>97.332667094962773</v>
      </c>
      <c r="AU13" s="19">
        <f t="shared" si="30"/>
        <v>98.298901891187413</v>
      </c>
      <c r="AV13" s="19">
        <f t="shared" si="30"/>
        <v>98.571020434758623</v>
      </c>
      <c r="AW13" s="19">
        <f t="shared" si="30"/>
        <v>95.357331044496462</v>
      </c>
      <c r="AX13" s="19">
        <f t="shared" si="30"/>
        <v>94.557952572366389</v>
      </c>
      <c r="AY13" s="19">
        <f t="shared" si="30"/>
        <v>99.740050197203288</v>
      </c>
      <c r="AZ13" s="19">
        <f t="shared" si="30"/>
        <v>94.276094276094284</v>
      </c>
      <c r="BA13" s="19">
        <f t="shared" si="30"/>
        <v>99.541949767157774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'06'!B28</f>
        <v>437.84</v>
      </c>
      <c r="D14" s="9">
        <f>'06'!C28</f>
        <v>7189.87</v>
      </c>
      <c r="E14" s="9">
        <f>'06'!D28</f>
        <v>3979.34</v>
      </c>
      <c r="F14" s="9">
        <f>'06'!E28</f>
        <v>12735.32</v>
      </c>
      <c r="G14" s="9">
        <f>'06'!F28</f>
        <v>420.22</v>
      </c>
      <c r="H14" s="9">
        <f>'06'!G28</f>
        <v>111.63</v>
      </c>
      <c r="I14" s="9">
        <f>'06'!H28</f>
        <v>21.07</v>
      </c>
      <c r="J14" s="9">
        <f>'06'!I28</f>
        <v>538.65</v>
      </c>
      <c r="K14" s="9">
        <f>'06'!J28</f>
        <v>0</v>
      </c>
      <c r="L14" s="9">
        <f>'06'!K28</f>
        <v>1.41</v>
      </c>
      <c r="M14" s="9">
        <f>SUM(C14:L14)</f>
        <v>25435.350000000002</v>
      </c>
      <c r="Q14" s="9" t="s">
        <v>83</v>
      </c>
      <c r="R14" s="9">
        <f>'12'!B28</f>
        <v>444.16</v>
      </c>
      <c r="S14" s="9">
        <f>'12'!C28</f>
        <v>7182.39</v>
      </c>
      <c r="T14" s="9">
        <f>'12'!D28</f>
        <v>3978.44</v>
      </c>
      <c r="U14" s="9">
        <f>'12'!E28</f>
        <v>12731.91</v>
      </c>
      <c r="V14" s="9">
        <f>'12'!F28</f>
        <v>420.48</v>
      </c>
      <c r="W14" s="9">
        <f>'12'!G28</f>
        <v>113.27</v>
      </c>
      <c r="X14" s="9">
        <f>'12'!H28</f>
        <v>21.33</v>
      </c>
      <c r="Y14" s="9">
        <f>'12'!I28</f>
        <v>539.79999999999995</v>
      </c>
      <c r="Z14" s="9">
        <f>'12'!J28</f>
        <v>0</v>
      </c>
      <c r="AA14" s="9">
        <f>'12'!K28</f>
        <v>3.57</v>
      </c>
      <c r="AB14" s="10">
        <f>SUM(R14:AA14)</f>
        <v>25435.350000000002</v>
      </c>
      <c r="AE14" s="9" t="s">
        <v>81</v>
      </c>
      <c r="AF14" s="9">
        <f>SUM('18'!B28)</f>
        <v>467.26</v>
      </c>
      <c r="AG14" s="9">
        <f>SUM('18'!C28)</f>
        <v>7164.43</v>
      </c>
      <c r="AH14" s="9">
        <f>SUM('18'!D28)</f>
        <v>3963.18</v>
      </c>
      <c r="AI14" s="9">
        <f>SUM('18'!E28)</f>
        <v>12673.38</v>
      </c>
      <c r="AJ14" s="9">
        <f>SUM('18'!F28)</f>
        <v>398.7</v>
      </c>
      <c r="AK14" s="9">
        <f>SUM('18'!G28)</f>
        <v>113.16</v>
      </c>
      <c r="AL14" s="9">
        <f>SUM('18'!H28)</f>
        <v>21.26</v>
      </c>
      <c r="AM14" s="9">
        <f>SUM('18'!I28)</f>
        <v>540.1</v>
      </c>
      <c r="AN14" s="9">
        <f>SUM('18'!J28)</f>
        <v>0</v>
      </c>
      <c r="AO14" s="9">
        <f>SUM('18'!K28)</f>
        <v>93.88</v>
      </c>
      <c r="AP14" s="10">
        <f>SUM(AF14:AO14)</f>
        <v>25435.35</v>
      </c>
      <c r="AS14" s="9" t="s">
        <v>81</v>
      </c>
      <c r="AT14" s="9">
        <f>AF14</f>
        <v>467.26</v>
      </c>
      <c r="AU14" s="9">
        <f t="shared" ref="AU14:BC14" si="31">AG14</f>
        <v>7164.43</v>
      </c>
      <c r="AV14" s="9">
        <f t="shared" si="31"/>
        <v>3963.18</v>
      </c>
      <c r="AW14" s="9">
        <f t="shared" si="31"/>
        <v>12673.38</v>
      </c>
      <c r="AX14" s="9">
        <f t="shared" si="31"/>
        <v>398.7</v>
      </c>
      <c r="AY14" s="9">
        <f t="shared" si="31"/>
        <v>113.16</v>
      </c>
      <c r="AZ14" s="9">
        <f t="shared" si="31"/>
        <v>21.26</v>
      </c>
      <c r="BA14" s="9">
        <f t="shared" si="31"/>
        <v>540.1</v>
      </c>
      <c r="BB14" s="9">
        <f t="shared" si="31"/>
        <v>0</v>
      </c>
      <c r="BC14" s="9">
        <f t="shared" si="31"/>
        <v>93.88</v>
      </c>
      <c r="BD14" s="10">
        <f>SUM(AT14:BC14)</f>
        <v>25435.35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3E3B-A122-42A7-A3DD-4DC41F765B5E}">
  <dimension ref="A1:BD14"/>
  <sheetViews>
    <sheetView zoomScale="85" zoomScaleNormal="85" workbookViewId="0">
      <selection activeCell="B20" sqref="B20"/>
    </sheetView>
  </sheetViews>
  <sheetFormatPr defaultRowHeight="14.4" x14ac:dyDescent="0.3"/>
  <cols>
    <col min="1" max="1" width="6.55468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2" customWidth="1"/>
    <col min="39" max="39" width="10.10937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33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00'!B25</f>
        <v>93.29</v>
      </c>
      <c r="D5" s="9">
        <f>'tieri 00'!C25</f>
        <v>164.22</v>
      </c>
      <c r="E5" s="9">
        <f>'tieri 00'!D25</f>
        <v>0</v>
      </c>
      <c r="F5" s="9">
        <f>'tieri 00'!E25</f>
        <v>2.06</v>
      </c>
      <c r="G5" s="9">
        <f>'tieri 00'!F25</f>
        <v>48.46</v>
      </c>
      <c r="H5" s="9">
        <f>'tieri 00'!G25</f>
        <v>7.68</v>
      </c>
      <c r="I5" s="9">
        <f>'tieri 00'!H25</f>
        <v>0</v>
      </c>
      <c r="J5" s="9">
        <f>'tieri 00'!I25</f>
        <v>0</v>
      </c>
      <c r="K5" s="9">
        <f>'tieri 00'!J25</f>
        <v>0.27</v>
      </c>
      <c r="L5" s="9">
        <f>'tieri 00'!K25</f>
        <v>0</v>
      </c>
      <c r="M5" s="9">
        <f>SUM(C5:L5)</f>
        <v>315.97999999999996</v>
      </c>
      <c r="Q5" s="9" t="s">
        <v>82</v>
      </c>
      <c r="R5" s="9">
        <f>C14</f>
        <v>93.37</v>
      </c>
      <c r="S5" s="9">
        <f t="shared" ref="S5:AA5" si="0">D14</f>
        <v>164.22</v>
      </c>
      <c r="T5" s="9">
        <f t="shared" si="0"/>
        <v>0</v>
      </c>
      <c r="U5" s="9">
        <f t="shared" si="0"/>
        <v>2.06</v>
      </c>
      <c r="V5" s="9">
        <f t="shared" si="0"/>
        <v>48.38</v>
      </c>
      <c r="W5" s="9">
        <f t="shared" si="0"/>
        <v>7.68</v>
      </c>
      <c r="X5" s="9">
        <f t="shared" si="0"/>
        <v>0</v>
      </c>
      <c r="Y5" s="9">
        <f t="shared" si="0"/>
        <v>0</v>
      </c>
      <c r="Z5" s="9">
        <f t="shared" si="0"/>
        <v>0.27</v>
      </c>
      <c r="AA5" s="9">
        <f t="shared" si="0"/>
        <v>0</v>
      </c>
      <c r="AB5" s="10">
        <f>SUM(R5:AA5)</f>
        <v>315.98</v>
      </c>
      <c r="AE5" s="9" t="s">
        <v>83</v>
      </c>
      <c r="AF5" s="9">
        <f>R14</f>
        <v>93.56</v>
      </c>
      <c r="AG5" s="9">
        <f t="shared" ref="AG5:AO5" si="1">S14</f>
        <v>164.22</v>
      </c>
      <c r="AH5" s="9">
        <f t="shared" si="1"/>
        <v>0</v>
      </c>
      <c r="AI5" s="9">
        <f t="shared" si="1"/>
        <v>2.06</v>
      </c>
      <c r="AJ5" s="9">
        <f t="shared" si="1"/>
        <v>48.19</v>
      </c>
      <c r="AK5" s="9">
        <f t="shared" si="1"/>
        <v>7.68</v>
      </c>
      <c r="AL5" s="9">
        <f t="shared" si="1"/>
        <v>0</v>
      </c>
      <c r="AM5" s="9">
        <f t="shared" si="1"/>
        <v>0</v>
      </c>
      <c r="AN5" s="9">
        <f t="shared" si="1"/>
        <v>0.27</v>
      </c>
      <c r="AO5" s="9">
        <f t="shared" si="1"/>
        <v>0</v>
      </c>
      <c r="AP5" s="10">
        <f>SUM(AF5:AO5)</f>
        <v>315.97999999999996</v>
      </c>
      <c r="AS5" s="9" t="s">
        <v>72</v>
      </c>
      <c r="AT5" s="9">
        <f>C5</f>
        <v>93.29</v>
      </c>
      <c r="AU5" s="9">
        <f t="shared" ref="AU5:BC5" si="2">D5</f>
        <v>164.22</v>
      </c>
      <c r="AV5" s="9">
        <f t="shared" si="2"/>
        <v>0</v>
      </c>
      <c r="AW5" s="9">
        <f t="shared" si="2"/>
        <v>2.06</v>
      </c>
      <c r="AX5" s="9">
        <f t="shared" si="2"/>
        <v>48.46</v>
      </c>
      <c r="AY5" s="9">
        <f t="shared" si="2"/>
        <v>7.68</v>
      </c>
      <c r="AZ5" s="9">
        <f t="shared" si="2"/>
        <v>0</v>
      </c>
      <c r="BA5" s="9">
        <f t="shared" si="2"/>
        <v>0</v>
      </c>
      <c r="BB5" s="9">
        <f t="shared" si="2"/>
        <v>0.27</v>
      </c>
      <c r="BC5" s="9">
        <f t="shared" si="2"/>
        <v>0</v>
      </c>
      <c r="BD5" s="10">
        <f>SUM(AT5:BC5)</f>
        <v>315.97999999999996</v>
      </c>
    </row>
    <row r="6" spans="1:56" ht="28.8" x14ac:dyDescent="0.3">
      <c r="B6" s="11" t="s">
        <v>73</v>
      </c>
      <c r="C6" s="12">
        <f t="shared" ref="C6:K6" si="3">C5-C12</f>
        <v>0</v>
      </c>
      <c r="D6" s="12">
        <f t="shared" si="3"/>
        <v>0</v>
      </c>
      <c r="E6" s="12">
        <f t="shared" si="3"/>
        <v>0</v>
      </c>
      <c r="F6" s="12">
        <f t="shared" si="3"/>
        <v>0</v>
      </c>
      <c r="G6" s="12">
        <f t="shared" si="3"/>
        <v>7.9999999999998295E-2</v>
      </c>
      <c r="H6" s="12">
        <f t="shared" si="3"/>
        <v>0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7.9999999999984084E-2</v>
      </c>
      <c r="Q6" s="11" t="s">
        <v>73</v>
      </c>
      <c r="R6" s="12">
        <f t="shared" ref="R6:Z6" si="4">R5-R12</f>
        <v>0</v>
      </c>
      <c r="S6" s="12">
        <f t="shared" si="4"/>
        <v>0</v>
      </c>
      <c r="T6" s="12">
        <f t="shared" si="4"/>
        <v>0</v>
      </c>
      <c r="U6" s="12">
        <f t="shared" si="4"/>
        <v>0</v>
      </c>
      <c r="V6" s="12">
        <f t="shared" si="4"/>
        <v>0.19000000000000483</v>
      </c>
      <c r="W6" s="12">
        <f t="shared" si="4"/>
        <v>0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0.18999999999999773</v>
      </c>
      <c r="AE6" s="11" t="s">
        <v>73</v>
      </c>
      <c r="AF6" s="12">
        <f t="shared" ref="AF6:AN6" si="5">AF5-AF12</f>
        <v>0.17000000000000171</v>
      </c>
      <c r="AG6" s="12">
        <f t="shared" si="5"/>
        <v>0.87000000000000455</v>
      </c>
      <c r="AH6" s="12">
        <f t="shared" si="5"/>
        <v>0</v>
      </c>
      <c r="AI6" s="12">
        <f t="shared" si="5"/>
        <v>0</v>
      </c>
      <c r="AJ6" s="12">
        <f t="shared" si="5"/>
        <v>4.9999999999997158E-2</v>
      </c>
      <c r="AK6" s="12">
        <f t="shared" si="5"/>
        <v>0</v>
      </c>
      <c r="AL6" s="12">
        <f t="shared" si="5"/>
        <v>0</v>
      </c>
      <c r="AM6" s="12">
        <f t="shared" si="5"/>
        <v>0</v>
      </c>
      <c r="AN6" s="12">
        <f t="shared" si="5"/>
        <v>0</v>
      </c>
      <c r="AO6" s="12"/>
      <c r="AP6" s="12">
        <f>AP5-AP12</f>
        <v>1.089999999999975</v>
      </c>
      <c r="AS6" s="11" t="s">
        <v>73</v>
      </c>
      <c r="AT6" s="12">
        <f t="shared" ref="AT6:BB6" si="6">AT5-AT12</f>
        <v>0.17000000000000171</v>
      </c>
      <c r="AU6" s="12">
        <f t="shared" si="6"/>
        <v>0.87000000000000455</v>
      </c>
      <c r="AV6" s="12">
        <f t="shared" si="6"/>
        <v>0</v>
      </c>
      <c r="AW6" s="12">
        <f t="shared" si="6"/>
        <v>0</v>
      </c>
      <c r="AX6" s="12">
        <f t="shared" si="6"/>
        <v>0.32000000000000028</v>
      </c>
      <c r="AY6" s="12">
        <f t="shared" si="6"/>
        <v>0</v>
      </c>
      <c r="AZ6" s="12">
        <f t="shared" si="6"/>
        <v>0</v>
      </c>
      <c r="BA6" s="12">
        <f t="shared" si="6"/>
        <v>0</v>
      </c>
      <c r="BB6" s="12">
        <f t="shared" si="6"/>
        <v>0</v>
      </c>
      <c r="BC6" s="12"/>
      <c r="BD6" s="12">
        <f>BD5-BD12</f>
        <v>315.97999999999996</v>
      </c>
    </row>
    <row r="7" spans="1:56" ht="28.8" x14ac:dyDescent="0.3">
      <c r="B7" s="11" t="s">
        <v>74</v>
      </c>
      <c r="C7" s="12">
        <f t="shared" ref="C7:K7" si="7">C14-C12</f>
        <v>7.9999999999998295E-2</v>
      </c>
      <c r="D7" s="12">
        <f t="shared" si="7"/>
        <v>0</v>
      </c>
      <c r="E7" s="12">
        <f t="shared" si="7"/>
        <v>0</v>
      </c>
      <c r="F7" s="12">
        <f t="shared" si="7"/>
        <v>0</v>
      </c>
      <c r="G7" s="12">
        <f t="shared" si="7"/>
        <v>0</v>
      </c>
      <c r="H7" s="12">
        <f t="shared" si="7"/>
        <v>0</v>
      </c>
      <c r="I7" s="12">
        <f t="shared" si="7"/>
        <v>0</v>
      </c>
      <c r="J7" s="12">
        <f t="shared" si="7"/>
        <v>0</v>
      </c>
      <c r="K7" s="12">
        <f t="shared" si="7"/>
        <v>0</v>
      </c>
      <c r="L7" s="12"/>
      <c r="M7" s="12">
        <f>M14-M12</f>
        <v>8.0000000000040927E-2</v>
      </c>
      <c r="Q7" s="11" t="s">
        <v>74</v>
      </c>
      <c r="R7" s="12">
        <f t="shared" ref="R7:Z7" si="8">R14-R12</f>
        <v>0.18999999999999773</v>
      </c>
      <c r="S7" s="12">
        <f t="shared" si="8"/>
        <v>0</v>
      </c>
      <c r="T7" s="12">
        <f t="shared" si="8"/>
        <v>0</v>
      </c>
      <c r="U7" s="12">
        <f t="shared" si="8"/>
        <v>0</v>
      </c>
      <c r="V7" s="12">
        <f t="shared" si="8"/>
        <v>0</v>
      </c>
      <c r="W7" s="12">
        <f t="shared" si="8"/>
        <v>0</v>
      </c>
      <c r="X7" s="12">
        <f t="shared" si="8"/>
        <v>0</v>
      </c>
      <c r="Y7" s="12">
        <f t="shared" si="8"/>
        <v>0</v>
      </c>
      <c r="Z7" s="12">
        <f t="shared" si="8"/>
        <v>0</v>
      </c>
      <c r="AA7" s="12"/>
      <c r="AB7" s="12">
        <f>AB14-AB12</f>
        <v>0.18999999999994088</v>
      </c>
      <c r="AE7" s="11" t="s">
        <v>74</v>
      </c>
      <c r="AF7" s="12">
        <f t="shared" ref="AF7:AN7" si="9">AF14-AF12</f>
        <v>1.0900000000000034</v>
      </c>
      <c r="AG7" s="12">
        <f t="shared" si="9"/>
        <v>0</v>
      </c>
      <c r="AH7" s="12">
        <f t="shared" si="9"/>
        <v>0</v>
      </c>
      <c r="AI7" s="12">
        <f t="shared" si="9"/>
        <v>0</v>
      </c>
      <c r="AJ7" s="12">
        <f t="shared" si="9"/>
        <v>0</v>
      </c>
      <c r="AK7" s="12">
        <f t="shared" si="9"/>
        <v>0</v>
      </c>
      <c r="AL7" s="12">
        <f t="shared" si="9"/>
        <v>0</v>
      </c>
      <c r="AM7" s="12">
        <f t="shared" si="9"/>
        <v>0</v>
      </c>
      <c r="AN7" s="12">
        <f t="shared" si="9"/>
        <v>0</v>
      </c>
      <c r="AO7" s="12"/>
      <c r="AP7" s="12">
        <f>AP14-AP12</f>
        <v>1.089999999999975</v>
      </c>
      <c r="AS7" s="11" t="s">
        <v>74</v>
      </c>
      <c r="AT7" s="12">
        <f t="shared" ref="AT7:BB7" si="10">AT14-AT12</f>
        <v>1.3599999999999994</v>
      </c>
      <c r="AU7" s="12">
        <f t="shared" si="10"/>
        <v>0</v>
      </c>
      <c r="AV7" s="12">
        <f t="shared" si="10"/>
        <v>0</v>
      </c>
      <c r="AW7" s="12">
        <f t="shared" si="10"/>
        <v>0</v>
      </c>
      <c r="AX7" s="12">
        <f t="shared" si="10"/>
        <v>0</v>
      </c>
      <c r="AY7" s="12">
        <f t="shared" si="10"/>
        <v>0</v>
      </c>
      <c r="AZ7" s="12">
        <f t="shared" si="10"/>
        <v>0</v>
      </c>
      <c r="BA7" s="12">
        <f t="shared" si="10"/>
        <v>0</v>
      </c>
      <c r="BB7" s="12">
        <f t="shared" si="10"/>
        <v>0</v>
      </c>
      <c r="BC7" s="12"/>
      <c r="BD7" s="12">
        <f>BD14-BD12</f>
        <v>315.97999999999996</v>
      </c>
    </row>
    <row r="8" spans="1:56" ht="28.8" x14ac:dyDescent="0.3">
      <c r="B8" s="11" t="s">
        <v>75</v>
      </c>
      <c r="C8" s="13">
        <f t="shared" ref="C8:K8" si="11">C7-C6</f>
        <v>7.9999999999998295E-2</v>
      </c>
      <c r="D8" s="13">
        <f t="shared" si="11"/>
        <v>0</v>
      </c>
      <c r="E8" s="13">
        <f t="shared" si="11"/>
        <v>0</v>
      </c>
      <c r="F8" s="13">
        <f t="shared" si="11"/>
        <v>0</v>
      </c>
      <c r="G8" s="13">
        <f t="shared" si="11"/>
        <v>-7.9999999999998295E-2</v>
      </c>
      <c r="H8" s="13">
        <f t="shared" si="11"/>
        <v>0</v>
      </c>
      <c r="I8" s="13">
        <f t="shared" si="11"/>
        <v>0</v>
      </c>
      <c r="J8" s="13">
        <f t="shared" si="11"/>
        <v>0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0.18999999999999773</v>
      </c>
      <c r="S8" s="13">
        <f t="shared" si="12"/>
        <v>0</v>
      </c>
      <c r="T8" s="13">
        <f t="shared" si="12"/>
        <v>0</v>
      </c>
      <c r="U8" s="13">
        <f t="shared" si="12"/>
        <v>0</v>
      </c>
      <c r="V8" s="13">
        <f t="shared" si="12"/>
        <v>-0.19000000000000483</v>
      </c>
      <c r="W8" s="13">
        <f t="shared" si="12"/>
        <v>0</v>
      </c>
      <c r="X8" s="13">
        <f t="shared" si="12"/>
        <v>0</v>
      </c>
      <c r="Y8" s="13">
        <f t="shared" si="12"/>
        <v>0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0.92000000000000171</v>
      </c>
      <c r="AG8" s="13">
        <f t="shared" si="13"/>
        <v>-0.87000000000000455</v>
      </c>
      <c r="AH8" s="13">
        <f t="shared" si="13"/>
        <v>0</v>
      </c>
      <c r="AI8" s="13">
        <f t="shared" si="13"/>
        <v>0</v>
      </c>
      <c r="AJ8" s="13">
        <f t="shared" si="13"/>
        <v>-4.9999999999997158E-2</v>
      </c>
      <c r="AK8" s="13">
        <f t="shared" si="13"/>
        <v>0</v>
      </c>
      <c r="AL8" s="13">
        <f t="shared" si="13"/>
        <v>0</v>
      </c>
      <c r="AM8" s="13">
        <f t="shared" si="13"/>
        <v>0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1.1899999999999977</v>
      </c>
      <c r="AU8" s="13">
        <f t="shared" si="14"/>
        <v>-0.87000000000000455</v>
      </c>
      <c r="AV8" s="13">
        <f t="shared" si="14"/>
        <v>0</v>
      </c>
      <c r="AW8" s="13">
        <f t="shared" si="14"/>
        <v>0</v>
      </c>
      <c r="AX8" s="13">
        <f t="shared" si="14"/>
        <v>-0.32000000000000028</v>
      </c>
      <c r="AY8" s="13">
        <f t="shared" si="14"/>
        <v>0</v>
      </c>
      <c r="AZ8" s="13">
        <f t="shared" si="14"/>
        <v>0</v>
      </c>
      <c r="BA8" s="13">
        <f t="shared" si="14"/>
        <v>0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8.5754100117910056E-2</v>
      </c>
      <c r="D9" s="16">
        <f t="shared" si="15"/>
        <v>0</v>
      </c>
      <c r="E9" s="16" t="s">
        <v>86</v>
      </c>
      <c r="F9" s="16">
        <f t="shared" si="15"/>
        <v>0</v>
      </c>
      <c r="G9" s="16">
        <f t="shared" si="15"/>
        <v>-0.16508460586049997</v>
      </c>
      <c r="H9" s="16">
        <f t="shared" si="15"/>
        <v>0</v>
      </c>
      <c r="I9" s="16" t="s">
        <v>86</v>
      </c>
      <c r="J9" s="16" t="s">
        <v>86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0.2034914854878416</v>
      </c>
      <c r="S9" s="16">
        <f t="shared" si="16"/>
        <v>0</v>
      </c>
      <c r="T9" s="16" t="s">
        <v>86</v>
      </c>
      <c r="U9" s="16">
        <f t="shared" si="16"/>
        <v>0</v>
      </c>
      <c r="V9" s="16">
        <f t="shared" si="16"/>
        <v>-0.3927242662257231</v>
      </c>
      <c r="W9" s="16">
        <f t="shared" si="16"/>
        <v>0</v>
      </c>
      <c r="X9" s="16" t="s">
        <v>86</v>
      </c>
      <c r="Y9" s="16" t="s">
        <v>86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0.9833262077811048</v>
      </c>
      <c r="AG9" s="16">
        <f t="shared" si="17"/>
        <v>-0.52977712824260415</v>
      </c>
      <c r="AH9" s="16" t="s">
        <v>86</v>
      </c>
      <c r="AI9" s="16">
        <f t="shared" si="17"/>
        <v>0</v>
      </c>
      <c r="AJ9" s="16">
        <f t="shared" si="17"/>
        <v>-0.10375596596803728</v>
      </c>
      <c r="AK9" s="16">
        <f t="shared" si="17"/>
        <v>0</v>
      </c>
      <c r="AL9" s="16" t="s">
        <v>86</v>
      </c>
      <c r="AM9" s="16" t="s">
        <v>86</v>
      </c>
      <c r="AN9" s="16">
        <f t="shared" si="17"/>
        <v>0</v>
      </c>
      <c r="AO9" s="16"/>
      <c r="AP9" s="17"/>
      <c r="AS9" s="15" t="s">
        <v>76</v>
      </c>
      <c r="AT9" s="16">
        <f t="shared" ref="AT9:BB9" si="18">AT8/AT5*100</f>
        <v>1.2755922392539369</v>
      </c>
      <c r="AU9" s="16">
        <f t="shared" si="18"/>
        <v>-0.52977712824260415</v>
      </c>
      <c r="AV9" s="16" t="s">
        <v>86</v>
      </c>
      <c r="AW9" s="16">
        <f t="shared" si="18"/>
        <v>0</v>
      </c>
      <c r="AX9" s="16">
        <f t="shared" si="18"/>
        <v>-0.66033842344201454</v>
      </c>
      <c r="AY9" s="16">
        <f t="shared" si="18"/>
        <v>0</v>
      </c>
      <c r="AZ9" s="16" t="s">
        <v>86</v>
      </c>
      <c r="BA9" s="16" t="s">
        <v>86</v>
      </c>
      <c r="BB9" s="16">
        <f t="shared" si="18"/>
        <v>0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7.9999999999998295E-2</v>
      </c>
      <c r="D10" s="18">
        <f t="shared" si="19"/>
        <v>0</v>
      </c>
      <c r="E10" s="18">
        <f t="shared" si="19"/>
        <v>0</v>
      </c>
      <c r="F10" s="18">
        <f t="shared" si="19"/>
        <v>0</v>
      </c>
      <c r="G10" s="18">
        <f t="shared" si="19"/>
        <v>7.9999999999998295E-2</v>
      </c>
      <c r="H10" s="18">
        <f t="shared" si="19"/>
        <v>0</v>
      </c>
      <c r="I10" s="18">
        <f t="shared" si="19"/>
        <v>0</v>
      </c>
      <c r="J10" s="18">
        <f t="shared" si="19"/>
        <v>0</v>
      </c>
      <c r="K10" s="18">
        <f t="shared" si="19"/>
        <v>0</v>
      </c>
      <c r="L10" s="18"/>
      <c r="M10" s="18">
        <f>M6+M7</f>
        <v>0.16000000000002501</v>
      </c>
      <c r="Q10" s="11" t="s">
        <v>77</v>
      </c>
      <c r="R10" s="18">
        <f t="shared" ref="R10:Z10" si="20">R6+R7</f>
        <v>0.18999999999999773</v>
      </c>
      <c r="S10" s="18">
        <f t="shared" si="20"/>
        <v>0</v>
      </c>
      <c r="T10" s="18">
        <f t="shared" si="20"/>
        <v>0</v>
      </c>
      <c r="U10" s="18">
        <f t="shared" si="20"/>
        <v>0</v>
      </c>
      <c r="V10" s="18">
        <f t="shared" si="20"/>
        <v>0.19000000000000483</v>
      </c>
      <c r="W10" s="18">
        <f t="shared" si="20"/>
        <v>0</v>
      </c>
      <c r="X10" s="18">
        <f t="shared" si="20"/>
        <v>0</v>
      </c>
      <c r="Y10" s="18">
        <f t="shared" si="20"/>
        <v>0</v>
      </c>
      <c r="Z10" s="18">
        <f t="shared" si="20"/>
        <v>0</v>
      </c>
      <c r="AA10" s="18"/>
      <c r="AB10" s="18">
        <f>AB6+AB7</f>
        <v>0.37999999999993861</v>
      </c>
      <c r="AE10" s="11" t="s">
        <v>77</v>
      </c>
      <c r="AF10" s="18">
        <f t="shared" ref="AF10:AN10" si="21">AF6+AF7</f>
        <v>1.2600000000000051</v>
      </c>
      <c r="AG10" s="18">
        <f t="shared" si="21"/>
        <v>0.87000000000000455</v>
      </c>
      <c r="AH10" s="18">
        <f t="shared" si="21"/>
        <v>0</v>
      </c>
      <c r="AI10" s="18">
        <f t="shared" si="21"/>
        <v>0</v>
      </c>
      <c r="AJ10" s="18">
        <f t="shared" si="21"/>
        <v>4.9999999999997158E-2</v>
      </c>
      <c r="AK10" s="18">
        <f t="shared" si="21"/>
        <v>0</v>
      </c>
      <c r="AL10" s="18">
        <f t="shared" si="21"/>
        <v>0</v>
      </c>
      <c r="AM10" s="18">
        <f t="shared" si="21"/>
        <v>0</v>
      </c>
      <c r="AN10" s="18">
        <f t="shared" si="21"/>
        <v>0</v>
      </c>
      <c r="AO10" s="18"/>
      <c r="AP10" s="18">
        <f>AP6+AP7</f>
        <v>2.17999999999995</v>
      </c>
      <c r="AS10" s="11" t="s">
        <v>77</v>
      </c>
      <c r="AT10" s="18">
        <f t="shared" ref="AT10:BB10" si="22">AT6+AT7</f>
        <v>1.5300000000000011</v>
      </c>
      <c r="AU10" s="18">
        <f t="shared" si="22"/>
        <v>0.87000000000000455</v>
      </c>
      <c r="AV10" s="18">
        <f t="shared" si="22"/>
        <v>0</v>
      </c>
      <c r="AW10" s="18">
        <f t="shared" si="22"/>
        <v>0</v>
      </c>
      <c r="AX10" s="18">
        <f t="shared" si="22"/>
        <v>0.32000000000000028</v>
      </c>
      <c r="AY10" s="18">
        <f t="shared" si="22"/>
        <v>0</v>
      </c>
      <c r="AZ10" s="18">
        <f t="shared" si="22"/>
        <v>0</v>
      </c>
      <c r="BA10" s="18">
        <f t="shared" si="22"/>
        <v>0</v>
      </c>
      <c r="BB10" s="18">
        <f t="shared" si="22"/>
        <v>0</v>
      </c>
      <c r="BC10" s="18"/>
      <c r="BD10" s="18">
        <f>BD6+BD7</f>
        <v>631.95999999999992</v>
      </c>
    </row>
    <row r="11" spans="1:56" ht="28.8" x14ac:dyDescent="0.3">
      <c r="B11" s="11" t="s">
        <v>78</v>
      </c>
      <c r="C11" s="19">
        <f t="shared" ref="C11:K11" si="23">C10/C5*100</f>
        <v>8.5754100117910056E-2</v>
      </c>
      <c r="D11" s="19">
        <f t="shared" si="23"/>
        <v>0</v>
      </c>
      <c r="E11" s="19" t="s">
        <v>86</v>
      </c>
      <c r="F11" s="19">
        <f t="shared" si="23"/>
        <v>0</v>
      </c>
      <c r="G11" s="19">
        <f t="shared" si="23"/>
        <v>0.16508460586049997</v>
      </c>
      <c r="H11" s="19">
        <f t="shared" si="23"/>
        <v>0</v>
      </c>
      <c r="I11" s="19" t="s">
        <v>86</v>
      </c>
      <c r="J11" s="19" t="s">
        <v>86</v>
      </c>
      <c r="K11" s="19">
        <f t="shared" si="23"/>
        <v>0</v>
      </c>
      <c r="L11" s="19"/>
      <c r="M11" s="19">
        <f>M10/M5*100</f>
        <v>5.0636116209894624E-2</v>
      </c>
      <c r="Q11" s="11" t="s">
        <v>78</v>
      </c>
      <c r="R11" s="19">
        <f t="shared" ref="R11:Z11" si="24">R10/R5*100</f>
        <v>0.2034914854878416</v>
      </c>
      <c r="S11" s="19">
        <f t="shared" si="24"/>
        <v>0</v>
      </c>
      <c r="T11" s="19" t="s">
        <v>86</v>
      </c>
      <c r="U11" s="19">
        <f t="shared" si="24"/>
        <v>0</v>
      </c>
      <c r="V11" s="19">
        <f t="shared" si="24"/>
        <v>0.3927242662257231</v>
      </c>
      <c r="W11" s="19">
        <f t="shared" si="24"/>
        <v>0</v>
      </c>
      <c r="X11" s="19" t="s">
        <v>86</v>
      </c>
      <c r="Y11" s="19" t="s">
        <v>86</v>
      </c>
      <c r="Z11" s="19">
        <f t="shared" si="24"/>
        <v>0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1.3467293715262987</v>
      </c>
      <c r="AG11" s="19">
        <f t="shared" si="25"/>
        <v>0.52977712824260415</v>
      </c>
      <c r="AH11" s="19" t="s">
        <v>86</v>
      </c>
      <c r="AI11" s="19">
        <f t="shared" si="25"/>
        <v>0</v>
      </c>
      <c r="AJ11" s="19">
        <f t="shared" si="25"/>
        <v>0.10375596596803728</v>
      </c>
      <c r="AK11" s="19">
        <f t="shared" si="25"/>
        <v>0</v>
      </c>
      <c r="AL11" s="19" t="s">
        <v>86</v>
      </c>
      <c r="AM11" s="19" t="s">
        <v>86</v>
      </c>
      <c r="AN11" s="19">
        <f t="shared" si="25"/>
        <v>0</v>
      </c>
      <c r="AO11" s="19"/>
      <c r="AP11" s="19">
        <f>AP10/AP5*100</f>
        <v>0.6899170833596906</v>
      </c>
      <c r="AS11" s="11" t="s">
        <v>78</v>
      </c>
      <c r="AT11" s="19">
        <f t="shared" ref="AT11:BA11" si="26">AT10/AT5*100</f>
        <v>1.6400471647550658</v>
      </c>
      <c r="AU11" s="19">
        <f t="shared" si="26"/>
        <v>0.52977712824260415</v>
      </c>
      <c r="AV11" s="19" t="s">
        <v>86</v>
      </c>
      <c r="AW11" s="19">
        <f t="shared" si="26"/>
        <v>0</v>
      </c>
      <c r="AX11" s="19">
        <f t="shared" si="26"/>
        <v>0.66033842344201454</v>
      </c>
      <c r="AY11" s="19">
        <f t="shared" si="26"/>
        <v>0</v>
      </c>
      <c r="AZ11" s="19" t="s">
        <v>86</v>
      </c>
      <c r="BA11" s="19" t="s">
        <v>86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'00-06'!B25</f>
        <v>93.29</v>
      </c>
      <c r="D12" s="12">
        <f>'00-06'!C25</f>
        <v>164.22</v>
      </c>
      <c r="E12" s="12">
        <f>'00-06'!D25</f>
        <v>0</v>
      </c>
      <c r="F12" s="12">
        <f>'00-06'!E25</f>
        <v>2.06</v>
      </c>
      <c r="G12" s="12">
        <f>'00-06'!F25</f>
        <v>48.38</v>
      </c>
      <c r="H12" s="12">
        <f>'00-06'!G25</f>
        <v>7.68</v>
      </c>
      <c r="I12" s="12">
        <f>'00-06'!H25</f>
        <v>0</v>
      </c>
      <c r="J12" s="12">
        <f>'00-06'!I25</f>
        <v>0</v>
      </c>
      <c r="K12" s="12">
        <f>'00-06'!J25</f>
        <v>0.27</v>
      </c>
      <c r="L12" s="12">
        <f>'00-06'!K25</f>
        <v>0</v>
      </c>
      <c r="M12" s="20">
        <f>SUM(C12:L12)</f>
        <v>315.89999999999998</v>
      </c>
      <c r="Q12" s="11" t="s">
        <v>79</v>
      </c>
      <c r="R12" s="12">
        <f>'06-12'!B25</f>
        <v>93.37</v>
      </c>
      <c r="S12" s="12">
        <f>'06-12'!C25</f>
        <v>164.22</v>
      </c>
      <c r="T12" s="12">
        <f>'06-12'!D25</f>
        <v>0</v>
      </c>
      <c r="U12" s="12">
        <f>'06-12'!E25</f>
        <v>2.06</v>
      </c>
      <c r="V12" s="12">
        <f>'06-12'!F25</f>
        <v>48.19</v>
      </c>
      <c r="W12" s="12">
        <f>'06-12'!G25</f>
        <v>7.68</v>
      </c>
      <c r="X12" s="12">
        <f>'06-12'!H25</f>
        <v>0</v>
      </c>
      <c r="Y12" s="12">
        <f>'06-12'!I25</f>
        <v>0</v>
      </c>
      <c r="Z12" s="12">
        <f>'06-12'!J25</f>
        <v>0.27</v>
      </c>
      <c r="AA12" s="12">
        <f>'06-12'!K25</f>
        <v>0</v>
      </c>
      <c r="AB12" s="20">
        <f>SUM(R12:AA12)</f>
        <v>315.79000000000002</v>
      </c>
      <c r="AE12" s="11" t="s">
        <v>79</v>
      </c>
      <c r="AF12" s="12">
        <f>'12-18'!B25</f>
        <v>93.39</v>
      </c>
      <c r="AG12" s="12">
        <f>'12-18'!C25</f>
        <v>163.35</v>
      </c>
      <c r="AH12" s="12">
        <f>'12-18'!D25</f>
        <v>0</v>
      </c>
      <c r="AI12" s="12">
        <f>'12-18'!E25</f>
        <v>2.06</v>
      </c>
      <c r="AJ12" s="12">
        <f>'12-18'!F25</f>
        <v>48.14</v>
      </c>
      <c r="AK12" s="12">
        <f>'12-18'!G25</f>
        <v>7.68</v>
      </c>
      <c r="AL12" s="12">
        <f>'12-18'!H25</f>
        <v>0</v>
      </c>
      <c r="AM12" s="12">
        <f>'12-18'!I25</f>
        <v>0</v>
      </c>
      <c r="AN12" s="12">
        <f>'12-18'!J25</f>
        <v>0.27</v>
      </c>
      <c r="AO12" s="12">
        <f>'12-18'!K25</f>
        <v>0</v>
      </c>
      <c r="AP12" s="20">
        <f>SUM(AF12:AO12)</f>
        <v>314.89</v>
      </c>
      <c r="AS12" s="11" t="s">
        <v>79</v>
      </c>
      <c r="AT12" s="12">
        <f>'00-18'!B25</f>
        <v>93.12</v>
      </c>
      <c r="AU12" s="12">
        <f>'00-18'!C25</f>
        <v>163.35</v>
      </c>
      <c r="AV12" s="12">
        <f>'00-18'!D25</f>
        <v>0</v>
      </c>
      <c r="AW12" s="12">
        <f>'00-18'!E25</f>
        <v>2.06</v>
      </c>
      <c r="AX12" s="12">
        <f>'00-18'!F25</f>
        <v>48.14</v>
      </c>
      <c r="AY12" s="12">
        <f>'00-18'!G25</f>
        <v>7.68</v>
      </c>
      <c r="AZ12" s="12">
        <f>'00-18'!H25</f>
        <v>0</v>
      </c>
      <c r="BA12" s="12">
        <f>'00-18'!I25</f>
        <v>0</v>
      </c>
      <c r="BB12" s="12">
        <f>'00-18'!J25</f>
        <v>0.27</v>
      </c>
      <c r="BC12" s="12">
        <f>'00-18'!K25</f>
        <v>0</v>
      </c>
      <c r="BD12" s="12">
        <f>'00-18'!L24</f>
        <v>0</v>
      </c>
    </row>
    <row r="13" spans="1:56" x14ac:dyDescent="0.3">
      <c r="B13" s="11" t="s">
        <v>80</v>
      </c>
      <c r="C13" s="19">
        <f t="shared" ref="C13:K13" si="27">C12/C5*100</f>
        <v>100</v>
      </c>
      <c r="D13" s="19">
        <f t="shared" si="27"/>
        <v>100</v>
      </c>
      <c r="E13" s="19" t="s">
        <v>86</v>
      </c>
      <c r="F13" s="19">
        <f t="shared" si="27"/>
        <v>100</v>
      </c>
      <c r="G13" s="19">
        <f t="shared" si="27"/>
        <v>99.8349153941395</v>
      </c>
      <c r="H13" s="19">
        <f t="shared" si="27"/>
        <v>100</v>
      </c>
      <c r="I13" s="19" t="s">
        <v>86</v>
      </c>
      <c r="J13" s="19" t="s">
        <v>86</v>
      </c>
      <c r="K13" s="19">
        <f t="shared" si="27"/>
        <v>100</v>
      </c>
      <c r="L13" s="19"/>
      <c r="M13" s="19">
        <f>M12/M5*100</f>
        <v>99.974681941895057</v>
      </c>
      <c r="Q13" s="11" t="s">
        <v>80</v>
      </c>
      <c r="R13" s="19">
        <f t="shared" ref="R13:Z13" si="28">R12/R5*100</f>
        <v>100</v>
      </c>
      <c r="S13" s="19">
        <f t="shared" si="28"/>
        <v>100</v>
      </c>
      <c r="T13" s="19" t="s">
        <v>86</v>
      </c>
      <c r="U13" s="19">
        <f t="shared" si="28"/>
        <v>100</v>
      </c>
      <c r="V13" s="19">
        <f t="shared" si="28"/>
        <v>99.607275733774287</v>
      </c>
      <c r="W13" s="19">
        <f t="shared" si="28"/>
        <v>100</v>
      </c>
      <c r="X13" s="19" t="s">
        <v>86</v>
      </c>
      <c r="Y13" s="19" t="s">
        <v>86</v>
      </c>
      <c r="Z13" s="19">
        <f t="shared" si="28"/>
        <v>100</v>
      </c>
      <c r="AA13" s="19"/>
      <c r="AB13" s="19">
        <f>AB12/AB5*100</f>
        <v>99.939869612000763</v>
      </c>
      <c r="AE13" s="11" t="s">
        <v>80</v>
      </c>
      <c r="AF13" s="19">
        <f t="shared" ref="AF13:AN13" si="29">AF12/AF5*100</f>
        <v>99.818298418127398</v>
      </c>
      <c r="AG13" s="19">
        <f t="shared" si="29"/>
        <v>99.4702228717574</v>
      </c>
      <c r="AH13" s="19" t="s">
        <v>86</v>
      </c>
      <c r="AI13" s="19">
        <f t="shared" si="29"/>
        <v>100</v>
      </c>
      <c r="AJ13" s="19">
        <f t="shared" si="29"/>
        <v>99.896244034031966</v>
      </c>
      <c r="AK13" s="19">
        <f t="shared" si="29"/>
        <v>100</v>
      </c>
      <c r="AL13" s="19" t="s">
        <v>86</v>
      </c>
      <c r="AM13" s="19" t="s">
        <v>86</v>
      </c>
      <c r="AN13" s="19">
        <f t="shared" si="29"/>
        <v>100</v>
      </c>
      <c r="AO13" s="19"/>
      <c r="AP13" s="19">
        <f>AP12/AP5*100</f>
        <v>99.655041458320156</v>
      </c>
      <c r="AS13" s="11" t="s">
        <v>80</v>
      </c>
      <c r="AT13" s="19">
        <f t="shared" ref="AT13:BB13" si="30">AT12/AT5*100</f>
        <v>99.817772537249439</v>
      </c>
      <c r="AU13" s="19">
        <f t="shared" si="30"/>
        <v>99.4702228717574</v>
      </c>
      <c r="AV13" s="19" t="s">
        <v>86</v>
      </c>
      <c r="AW13" s="19">
        <f t="shared" si="30"/>
        <v>100</v>
      </c>
      <c r="AX13" s="19">
        <f t="shared" si="30"/>
        <v>99.339661576557987</v>
      </c>
      <c r="AY13" s="19">
        <f t="shared" si="30"/>
        <v>100</v>
      </c>
      <c r="AZ13" s="19" t="s">
        <v>86</v>
      </c>
      <c r="BA13" s="19" t="s">
        <v>86</v>
      </c>
      <c r="BB13" s="19">
        <f t="shared" si="30"/>
        <v>100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'06'!B25</f>
        <v>93.37</v>
      </c>
      <c r="D14" s="9">
        <f>'06'!C25</f>
        <v>164.22</v>
      </c>
      <c r="E14" s="9">
        <f>'06'!D25</f>
        <v>0</v>
      </c>
      <c r="F14" s="9">
        <f>'06'!E25</f>
        <v>2.06</v>
      </c>
      <c r="G14" s="9">
        <f>'06'!F25</f>
        <v>48.38</v>
      </c>
      <c r="H14" s="9">
        <f>'06'!G25</f>
        <v>7.68</v>
      </c>
      <c r="I14" s="9">
        <f>'06'!H25</f>
        <v>0</v>
      </c>
      <c r="J14" s="9">
        <f>'06'!I25</f>
        <v>0</v>
      </c>
      <c r="K14" s="9">
        <f>'06'!J25</f>
        <v>0.27</v>
      </c>
      <c r="L14" s="9">
        <f>'06'!K25</f>
        <v>0</v>
      </c>
      <c r="M14" s="9">
        <f>SUM(C14:L14)</f>
        <v>315.98</v>
      </c>
      <c r="Q14" s="9" t="s">
        <v>83</v>
      </c>
      <c r="R14" s="9">
        <f>'12'!B25</f>
        <v>93.56</v>
      </c>
      <c r="S14" s="9">
        <f>'12'!C25</f>
        <v>164.22</v>
      </c>
      <c r="T14" s="9">
        <f>'12'!D25</f>
        <v>0</v>
      </c>
      <c r="U14" s="9">
        <f>'12'!E25</f>
        <v>2.06</v>
      </c>
      <c r="V14" s="9">
        <f>'12'!F25</f>
        <v>48.19</v>
      </c>
      <c r="W14" s="9">
        <f>'12'!G25</f>
        <v>7.68</v>
      </c>
      <c r="X14" s="9">
        <f>'12'!H25</f>
        <v>0</v>
      </c>
      <c r="Y14" s="9">
        <f>'12'!I25</f>
        <v>0</v>
      </c>
      <c r="Z14" s="9">
        <f>'12'!J25</f>
        <v>0.27</v>
      </c>
      <c r="AA14" s="9">
        <f>'12'!K25</f>
        <v>0</v>
      </c>
      <c r="AB14" s="10">
        <f>SUM(R14:AA14)</f>
        <v>315.97999999999996</v>
      </c>
      <c r="AE14" s="9" t="s">
        <v>81</v>
      </c>
      <c r="AF14" s="9">
        <f>SUM('18'!B25)</f>
        <v>94.48</v>
      </c>
      <c r="AG14" s="9">
        <f>SUM('18'!C25)</f>
        <v>163.35</v>
      </c>
      <c r="AH14" s="9">
        <f>SUM('18'!D25)</f>
        <v>0</v>
      </c>
      <c r="AI14" s="9">
        <f>SUM('18'!E25)</f>
        <v>2.06</v>
      </c>
      <c r="AJ14" s="9">
        <f>SUM('18'!F25)</f>
        <v>48.14</v>
      </c>
      <c r="AK14" s="9">
        <f>SUM('18'!G25)</f>
        <v>7.68</v>
      </c>
      <c r="AL14" s="9">
        <f>SUM('18'!H25)</f>
        <v>0</v>
      </c>
      <c r="AM14" s="9">
        <f>SUM('18'!I25)</f>
        <v>0</v>
      </c>
      <c r="AN14" s="9">
        <f>SUM('18'!J25)</f>
        <v>0.27</v>
      </c>
      <c r="AO14" s="9">
        <f>SUM('18'!K25)</f>
        <v>0</v>
      </c>
      <c r="AP14" s="10">
        <f>SUM(AF14:AO14)</f>
        <v>315.97999999999996</v>
      </c>
      <c r="AS14" s="9" t="s">
        <v>81</v>
      </c>
      <c r="AT14" s="9">
        <f>AF14</f>
        <v>94.48</v>
      </c>
      <c r="AU14" s="9">
        <f t="shared" ref="AU14:BC14" si="31">AG14</f>
        <v>163.35</v>
      </c>
      <c r="AV14" s="9">
        <f t="shared" si="31"/>
        <v>0</v>
      </c>
      <c r="AW14" s="9">
        <f t="shared" si="31"/>
        <v>2.06</v>
      </c>
      <c r="AX14" s="9">
        <f t="shared" si="31"/>
        <v>48.14</v>
      </c>
      <c r="AY14" s="9">
        <f t="shared" si="31"/>
        <v>7.68</v>
      </c>
      <c r="AZ14" s="9">
        <f t="shared" si="31"/>
        <v>0</v>
      </c>
      <c r="BA14" s="9">
        <f t="shared" si="31"/>
        <v>0</v>
      </c>
      <c r="BB14" s="9">
        <f t="shared" si="31"/>
        <v>0.27</v>
      </c>
      <c r="BC14" s="9">
        <f t="shared" si="31"/>
        <v>0</v>
      </c>
      <c r="BD14" s="10">
        <f>SUM(AT14:BC14)</f>
        <v>315.97999999999996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BD826-F3D4-45D0-9E04-32C34CA05A5A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1" max="1" width="12.4414062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35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00'!B27</f>
        <v>4854.3599999999997</v>
      </c>
      <c r="D5" s="9">
        <f>'tieri 00'!C27</f>
        <v>14419.54</v>
      </c>
      <c r="E5" s="9">
        <f>'tieri 00'!D27</f>
        <v>10691.93</v>
      </c>
      <c r="F5" s="9">
        <f>'tieri 00'!E27</f>
        <v>3208.92</v>
      </c>
      <c r="G5" s="9">
        <f>'tieri 00'!F27</f>
        <v>389.62</v>
      </c>
      <c r="H5" s="9">
        <f>'tieri 00'!G27</f>
        <v>138.41999999999999</v>
      </c>
      <c r="I5" s="9">
        <f>'tieri 00'!H27</f>
        <v>414.26</v>
      </c>
      <c r="J5" s="9">
        <f>'tieri 00'!I27</f>
        <v>3141.72</v>
      </c>
      <c r="K5" s="9">
        <f>'tieri 00'!J27</f>
        <v>2615.6999999999998</v>
      </c>
      <c r="L5" s="9">
        <f>'tieri 00'!K27</f>
        <v>23.99</v>
      </c>
      <c r="M5" s="9">
        <f>SUM(C5:L5)</f>
        <v>39898.46</v>
      </c>
      <c r="Q5" s="9" t="s">
        <v>82</v>
      </c>
      <c r="R5" s="9">
        <f>C14</f>
        <v>5207.76</v>
      </c>
      <c r="S5" s="9">
        <f t="shared" ref="S5:AA5" si="0">D14</f>
        <v>14159.36</v>
      </c>
      <c r="T5" s="9">
        <f t="shared" si="0"/>
        <v>10557.02</v>
      </c>
      <c r="U5" s="9">
        <f t="shared" si="0"/>
        <v>3210.3</v>
      </c>
      <c r="V5" s="9">
        <f t="shared" si="0"/>
        <v>391.62</v>
      </c>
      <c r="W5" s="9">
        <f t="shared" si="0"/>
        <v>138.91999999999999</v>
      </c>
      <c r="X5" s="9">
        <f t="shared" si="0"/>
        <v>431</v>
      </c>
      <c r="Y5" s="9">
        <f t="shared" si="0"/>
        <v>3163.28</v>
      </c>
      <c r="Z5" s="9">
        <f t="shared" si="0"/>
        <v>2616.98</v>
      </c>
      <c r="AA5" s="9">
        <f t="shared" si="0"/>
        <v>22.22</v>
      </c>
      <c r="AB5" s="10">
        <f>SUM(R5:AA5)</f>
        <v>39898.460000000006</v>
      </c>
      <c r="AE5" s="9" t="s">
        <v>83</v>
      </c>
      <c r="AF5" s="9">
        <f>R14</f>
        <v>5420.67</v>
      </c>
      <c r="AG5" s="9">
        <f t="shared" ref="AG5:AO5" si="1">S14</f>
        <v>13959.31</v>
      </c>
      <c r="AH5" s="9">
        <f t="shared" si="1"/>
        <v>10500.12</v>
      </c>
      <c r="AI5" s="9">
        <f t="shared" si="1"/>
        <v>3197.62</v>
      </c>
      <c r="AJ5" s="9">
        <f t="shared" si="1"/>
        <v>410.81</v>
      </c>
      <c r="AK5" s="9">
        <f t="shared" si="1"/>
        <v>149.16</v>
      </c>
      <c r="AL5" s="9">
        <f t="shared" si="1"/>
        <v>462.39</v>
      </c>
      <c r="AM5" s="9">
        <f t="shared" si="1"/>
        <v>3178.73</v>
      </c>
      <c r="AN5" s="9">
        <f t="shared" si="1"/>
        <v>2610.19</v>
      </c>
      <c r="AO5" s="9">
        <f t="shared" si="1"/>
        <v>9.4600000000000009</v>
      </c>
      <c r="AP5" s="10">
        <f>SUM(AF5:AO5)</f>
        <v>39898.460000000006</v>
      </c>
      <c r="AS5" s="9" t="s">
        <v>72</v>
      </c>
      <c r="AT5" s="9">
        <f>C5</f>
        <v>4854.3599999999997</v>
      </c>
      <c r="AU5" s="9">
        <f t="shared" ref="AU5:BC5" si="2">D5</f>
        <v>14419.54</v>
      </c>
      <c r="AV5" s="9">
        <f t="shared" si="2"/>
        <v>10691.93</v>
      </c>
      <c r="AW5" s="9">
        <f t="shared" si="2"/>
        <v>3208.92</v>
      </c>
      <c r="AX5" s="9">
        <f t="shared" si="2"/>
        <v>389.62</v>
      </c>
      <c r="AY5" s="9">
        <f t="shared" si="2"/>
        <v>138.41999999999999</v>
      </c>
      <c r="AZ5" s="9">
        <f t="shared" si="2"/>
        <v>414.26</v>
      </c>
      <c r="BA5" s="9">
        <f t="shared" si="2"/>
        <v>3141.72</v>
      </c>
      <c r="BB5" s="9">
        <f t="shared" si="2"/>
        <v>2615.6999999999998</v>
      </c>
      <c r="BC5" s="9">
        <f t="shared" si="2"/>
        <v>23.99</v>
      </c>
      <c r="BD5" s="10">
        <f>SUM(AT5:BC5)</f>
        <v>39898.46</v>
      </c>
    </row>
    <row r="6" spans="1:56" ht="28.8" x14ac:dyDescent="0.3">
      <c r="B6" s="11" t="s">
        <v>73</v>
      </c>
      <c r="C6" s="12">
        <f t="shared" ref="C6:K6" si="3">C5-C12</f>
        <v>128.59999999999945</v>
      </c>
      <c r="D6" s="12">
        <f t="shared" si="3"/>
        <v>281.33000000000175</v>
      </c>
      <c r="E6" s="12">
        <f t="shared" si="3"/>
        <v>187.80000000000109</v>
      </c>
      <c r="F6" s="12">
        <f t="shared" si="3"/>
        <v>34.710000000000036</v>
      </c>
      <c r="G6" s="12">
        <f t="shared" si="3"/>
        <v>2.6000000000000227</v>
      </c>
      <c r="H6" s="12">
        <f t="shared" si="3"/>
        <v>2.0099999999999909</v>
      </c>
      <c r="I6" s="12">
        <f t="shared" si="3"/>
        <v>0.37999999999999545</v>
      </c>
      <c r="J6" s="12">
        <f t="shared" si="3"/>
        <v>1.8899999999998727</v>
      </c>
      <c r="K6" s="12">
        <f t="shared" si="3"/>
        <v>0.57999999999992724</v>
      </c>
      <c r="L6" s="12"/>
      <c r="M6" s="12">
        <f>M5-M12</f>
        <v>641.66999999999825</v>
      </c>
      <c r="Q6" s="11" t="s">
        <v>73</v>
      </c>
      <c r="R6" s="12">
        <f t="shared" ref="R6:Z6" si="4">R5-R12</f>
        <v>179.8100000000004</v>
      </c>
      <c r="S6" s="12">
        <f t="shared" si="4"/>
        <v>224.01000000000022</v>
      </c>
      <c r="T6" s="12">
        <f t="shared" si="4"/>
        <v>134.1200000000008</v>
      </c>
      <c r="U6" s="12">
        <f t="shared" si="4"/>
        <v>45.519999999999982</v>
      </c>
      <c r="V6" s="12">
        <f t="shared" si="4"/>
        <v>0.56999999999999318</v>
      </c>
      <c r="W6" s="12">
        <f t="shared" si="4"/>
        <v>0</v>
      </c>
      <c r="X6" s="12">
        <f t="shared" si="4"/>
        <v>0.73000000000001819</v>
      </c>
      <c r="Y6" s="12">
        <f t="shared" si="4"/>
        <v>3.2699999999999818</v>
      </c>
      <c r="Z6" s="12">
        <f t="shared" si="4"/>
        <v>7.4900000000002365</v>
      </c>
      <c r="AA6" s="12"/>
      <c r="AB6" s="12">
        <f>AB5-AB12</f>
        <v>608.28000000001339</v>
      </c>
      <c r="AE6" s="11" t="s">
        <v>73</v>
      </c>
      <c r="AF6" s="12">
        <f t="shared" ref="AF6:AN6" si="5">AF5-AF12</f>
        <v>60.020000000000437</v>
      </c>
      <c r="AG6" s="12">
        <f t="shared" si="5"/>
        <v>101.80999999999949</v>
      </c>
      <c r="AH6" s="12">
        <f t="shared" si="5"/>
        <v>59.530000000000655</v>
      </c>
      <c r="AI6" s="12">
        <f t="shared" si="5"/>
        <v>19.029999999999745</v>
      </c>
      <c r="AJ6" s="12">
        <f t="shared" si="5"/>
        <v>1.1399999999999864</v>
      </c>
      <c r="AK6" s="12">
        <f t="shared" si="5"/>
        <v>9.9999999999994316E-2</v>
      </c>
      <c r="AL6" s="12">
        <f t="shared" si="5"/>
        <v>2.0999999999999659</v>
      </c>
      <c r="AM6" s="12">
        <f t="shared" si="5"/>
        <v>1.3099999999999454</v>
      </c>
      <c r="AN6" s="12">
        <f t="shared" si="5"/>
        <v>1.999999999998181E-2</v>
      </c>
      <c r="AO6" s="12"/>
      <c r="AP6" s="12">
        <f>AP5-AP12</f>
        <v>254.52000000001135</v>
      </c>
      <c r="AS6" s="11" t="s">
        <v>73</v>
      </c>
      <c r="AT6" s="12">
        <f t="shared" ref="AT6:BB6" si="6">AT5-AT12</f>
        <v>169.36999999999989</v>
      </c>
      <c r="AU6" s="12">
        <f t="shared" si="6"/>
        <v>600</v>
      </c>
      <c r="AV6" s="12">
        <f t="shared" si="6"/>
        <v>372.13999999999942</v>
      </c>
      <c r="AW6" s="12">
        <f t="shared" si="6"/>
        <v>82.130000000000109</v>
      </c>
      <c r="AX6" s="12">
        <f t="shared" si="6"/>
        <v>3.7699999999999818</v>
      </c>
      <c r="AY6" s="12">
        <f t="shared" si="6"/>
        <v>2.0499999999999829</v>
      </c>
      <c r="AZ6" s="12">
        <f t="shared" si="6"/>
        <v>3.2099999999999795</v>
      </c>
      <c r="BA6" s="12">
        <f t="shared" si="6"/>
        <v>5.5299999999997453</v>
      </c>
      <c r="BB6" s="12">
        <f t="shared" si="6"/>
        <v>7.9600000000000364</v>
      </c>
      <c r="BC6" s="12"/>
      <c r="BD6" s="12">
        <f>BD5-BD12</f>
        <v>39898.46</v>
      </c>
    </row>
    <row r="7" spans="1:56" ht="28.8" x14ac:dyDescent="0.3">
      <c r="B7" s="11" t="s">
        <v>74</v>
      </c>
      <c r="C7" s="12">
        <f t="shared" ref="C7:K7" si="7">C14-C12</f>
        <v>482</v>
      </c>
      <c r="D7" s="12">
        <f t="shared" si="7"/>
        <v>21.150000000001455</v>
      </c>
      <c r="E7" s="12">
        <f t="shared" si="7"/>
        <v>52.890000000001237</v>
      </c>
      <c r="F7" s="12">
        <f t="shared" si="7"/>
        <v>36.090000000000146</v>
      </c>
      <c r="G7" s="12">
        <f t="shared" si="7"/>
        <v>4.6000000000000227</v>
      </c>
      <c r="H7" s="12">
        <f t="shared" si="7"/>
        <v>2.5099999999999909</v>
      </c>
      <c r="I7" s="12">
        <f t="shared" si="7"/>
        <v>17.120000000000005</v>
      </c>
      <c r="J7" s="12">
        <f t="shared" si="7"/>
        <v>23.450000000000273</v>
      </c>
      <c r="K7" s="12">
        <f t="shared" si="7"/>
        <v>1.8600000000001273</v>
      </c>
      <c r="L7" s="12"/>
      <c r="M7" s="12">
        <f>M14-M12</f>
        <v>641.67000000000553</v>
      </c>
      <c r="Q7" s="11" t="s">
        <v>74</v>
      </c>
      <c r="R7" s="12">
        <f t="shared" ref="R7:Z7" si="8">R14-R12</f>
        <v>392.72000000000025</v>
      </c>
      <c r="S7" s="12">
        <f t="shared" si="8"/>
        <v>23.959999999999127</v>
      </c>
      <c r="T7" s="12">
        <f t="shared" si="8"/>
        <v>77.220000000001164</v>
      </c>
      <c r="U7" s="12">
        <f t="shared" si="8"/>
        <v>32.839999999999691</v>
      </c>
      <c r="V7" s="12">
        <f t="shared" si="8"/>
        <v>19.759999999999991</v>
      </c>
      <c r="W7" s="12">
        <f t="shared" si="8"/>
        <v>10.240000000000009</v>
      </c>
      <c r="X7" s="12">
        <f t="shared" si="8"/>
        <v>32.120000000000005</v>
      </c>
      <c r="Y7" s="12">
        <f t="shared" si="8"/>
        <v>18.7199999999998</v>
      </c>
      <c r="Z7" s="12">
        <f t="shared" si="8"/>
        <v>0.70000000000027285</v>
      </c>
      <c r="AA7" s="12"/>
      <c r="AB7" s="12">
        <f>AB14-AB12</f>
        <v>608.28000000001339</v>
      </c>
      <c r="AE7" s="11" t="s">
        <v>74</v>
      </c>
      <c r="AF7" s="12">
        <f t="shared" ref="AF7:AN7" si="9">AF14-AF12</f>
        <v>124.64000000000033</v>
      </c>
      <c r="AG7" s="12">
        <f t="shared" si="9"/>
        <v>12.709999999999127</v>
      </c>
      <c r="AH7" s="12">
        <f t="shared" si="9"/>
        <v>37.680000000000291</v>
      </c>
      <c r="AI7" s="12">
        <f t="shared" si="9"/>
        <v>21.699999999999818</v>
      </c>
      <c r="AJ7" s="12">
        <f t="shared" si="9"/>
        <v>1.2299999999999613</v>
      </c>
      <c r="AK7" s="12">
        <f t="shared" si="9"/>
        <v>2.6500000000000057</v>
      </c>
      <c r="AL7" s="12">
        <f t="shared" si="9"/>
        <v>29.560000000000002</v>
      </c>
      <c r="AM7" s="12">
        <f t="shared" si="9"/>
        <v>21.920000000000073</v>
      </c>
      <c r="AN7" s="12">
        <f t="shared" si="9"/>
        <v>2.4299999999998363</v>
      </c>
      <c r="AO7" s="12"/>
      <c r="AP7" s="12">
        <f>AP14-AP12</f>
        <v>254.52000000000407</v>
      </c>
      <c r="AS7" s="11" t="s">
        <v>74</v>
      </c>
      <c r="AT7" s="12">
        <f t="shared" ref="AT7:BB7" si="10">AT14-AT12</f>
        <v>800.30000000000018</v>
      </c>
      <c r="AU7" s="12">
        <f t="shared" si="10"/>
        <v>50.669999999998254</v>
      </c>
      <c r="AV7" s="12">
        <f t="shared" si="10"/>
        <v>158.47999999999956</v>
      </c>
      <c r="AW7" s="12">
        <f t="shared" si="10"/>
        <v>73.5</v>
      </c>
      <c r="AX7" s="12">
        <f t="shared" si="10"/>
        <v>25.049999999999955</v>
      </c>
      <c r="AY7" s="12">
        <f t="shared" si="10"/>
        <v>15.340000000000003</v>
      </c>
      <c r="AZ7" s="12">
        <f t="shared" si="10"/>
        <v>78.800000000000011</v>
      </c>
      <c r="BA7" s="12">
        <f t="shared" si="10"/>
        <v>63.150000000000091</v>
      </c>
      <c r="BB7" s="12">
        <f t="shared" si="10"/>
        <v>4.8600000000001273</v>
      </c>
      <c r="BC7" s="12"/>
      <c r="BD7" s="12">
        <f>BD14-BD12</f>
        <v>39898.46</v>
      </c>
    </row>
    <row r="8" spans="1:56" ht="28.8" x14ac:dyDescent="0.3">
      <c r="B8" s="11" t="s">
        <v>75</v>
      </c>
      <c r="C8" s="13">
        <f t="shared" ref="C8:K8" si="11">C7-C6</f>
        <v>353.40000000000055</v>
      </c>
      <c r="D8" s="13">
        <f t="shared" si="11"/>
        <v>-260.18000000000029</v>
      </c>
      <c r="E8" s="13">
        <f t="shared" si="11"/>
        <v>-134.90999999999985</v>
      </c>
      <c r="F8" s="13">
        <f t="shared" si="11"/>
        <v>1.3800000000001091</v>
      </c>
      <c r="G8" s="13">
        <f t="shared" si="11"/>
        <v>2</v>
      </c>
      <c r="H8" s="13">
        <f t="shared" si="11"/>
        <v>0.5</v>
      </c>
      <c r="I8" s="13">
        <f t="shared" si="11"/>
        <v>16.740000000000009</v>
      </c>
      <c r="J8" s="13">
        <f t="shared" si="11"/>
        <v>21.5600000000004</v>
      </c>
      <c r="K8" s="13">
        <f t="shared" si="11"/>
        <v>1.2800000000002001</v>
      </c>
      <c r="L8" s="13"/>
      <c r="M8" s="14"/>
      <c r="Q8" s="11" t="s">
        <v>75</v>
      </c>
      <c r="R8" s="13">
        <f t="shared" ref="R8:Z8" si="12">R7-R6</f>
        <v>212.90999999999985</v>
      </c>
      <c r="S8" s="13">
        <f t="shared" si="12"/>
        <v>-200.05000000000109</v>
      </c>
      <c r="T8" s="13">
        <f t="shared" si="12"/>
        <v>-56.899999999999636</v>
      </c>
      <c r="U8" s="13">
        <f t="shared" si="12"/>
        <v>-12.680000000000291</v>
      </c>
      <c r="V8" s="13">
        <f t="shared" si="12"/>
        <v>19.189999999999998</v>
      </c>
      <c r="W8" s="13">
        <f t="shared" si="12"/>
        <v>10.240000000000009</v>
      </c>
      <c r="X8" s="13">
        <f t="shared" si="12"/>
        <v>31.389999999999986</v>
      </c>
      <c r="Y8" s="13">
        <f t="shared" si="12"/>
        <v>15.449999999999818</v>
      </c>
      <c r="Z8" s="13">
        <f t="shared" si="12"/>
        <v>-6.7899999999999636</v>
      </c>
      <c r="AA8" s="13"/>
      <c r="AB8" s="14"/>
      <c r="AE8" s="11" t="s">
        <v>75</v>
      </c>
      <c r="AF8" s="13">
        <f t="shared" ref="AF8:AN8" si="13">AF7-AF6</f>
        <v>64.619999999999891</v>
      </c>
      <c r="AG8" s="13">
        <f t="shared" si="13"/>
        <v>-89.100000000000364</v>
      </c>
      <c r="AH8" s="13">
        <f t="shared" si="13"/>
        <v>-21.850000000000364</v>
      </c>
      <c r="AI8" s="13">
        <f t="shared" si="13"/>
        <v>2.6700000000000728</v>
      </c>
      <c r="AJ8" s="13">
        <f t="shared" si="13"/>
        <v>8.9999999999974989E-2</v>
      </c>
      <c r="AK8" s="13">
        <f t="shared" si="13"/>
        <v>2.5500000000000114</v>
      </c>
      <c r="AL8" s="13">
        <f t="shared" si="13"/>
        <v>27.460000000000036</v>
      </c>
      <c r="AM8" s="13">
        <f t="shared" si="13"/>
        <v>20.610000000000127</v>
      </c>
      <c r="AN8" s="13">
        <f t="shared" si="13"/>
        <v>2.4099999999998545</v>
      </c>
      <c r="AO8" s="13"/>
      <c r="AP8" s="14"/>
      <c r="AS8" s="11" t="s">
        <v>75</v>
      </c>
      <c r="AT8" s="13">
        <f t="shared" ref="AT8:BB8" si="14">AT7-AT6</f>
        <v>630.93000000000029</v>
      </c>
      <c r="AU8" s="13">
        <f t="shared" si="14"/>
        <v>-549.33000000000175</v>
      </c>
      <c r="AV8" s="13">
        <f t="shared" si="14"/>
        <v>-213.65999999999985</v>
      </c>
      <c r="AW8" s="13">
        <f t="shared" si="14"/>
        <v>-8.6300000000001091</v>
      </c>
      <c r="AX8" s="13">
        <f t="shared" si="14"/>
        <v>21.279999999999973</v>
      </c>
      <c r="AY8" s="13">
        <f t="shared" si="14"/>
        <v>13.29000000000002</v>
      </c>
      <c r="AZ8" s="13">
        <f t="shared" si="14"/>
        <v>75.590000000000032</v>
      </c>
      <c r="BA8" s="13">
        <f t="shared" si="14"/>
        <v>57.620000000000346</v>
      </c>
      <c r="BB8" s="13">
        <f t="shared" si="14"/>
        <v>-3.0999999999999091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7.2800533952982596</v>
      </c>
      <c r="D9" s="16">
        <f t="shared" si="15"/>
        <v>-1.8043571431543604</v>
      </c>
      <c r="E9" s="16">
        <f t="shared" si="15"/>
        <v>-1.2617927726799543</v>
      </c>
      <c r="F9" s="16">
        <f t="shared" si="15"/>
        <v>4.3005123219030363E-2</v>
      </c>
      <c r="G9" s="16">
        <f t="shared" si="15"/>
        <v>0.51332067142343818</v>
      </c>
      <c r="H9" s="16">
        <f t="shared" si="15"/>
        <v>0.36121947695419737</v>
      </c>
      <c r="I9" s="16">
        <f t="shared" si="15"/>
        <v>4.0409404721672404</v>
      </c>
      <c r="J9" s="16">
        <f t="shared" si="15"/>
        <v>0.68624829711114943</v>
      </c>
      <c r="K9" s="16">
        <f t="shared" si="15"/>
        <v>4.8935275452085494E-2</v>
      </c>
      <c r="L9" s="16"/>
      <c r="M9" s="17"/>
      <c r="Q9" s="15" t="s">
        <v>76</v>
      </c>
      <c r="R9" s="16">
        <f t="shared" ref="R9:Z9" si="16">R8/R5*100</f>
        <v>4.088322042490435</v>
      </c>
      <c r="S9" s="16">
        <f t="shared" si="16"/>
        <v>-1.4128463433375598</v>
      </c>
      <c r="T9" s="16">
        <f t="shared" si="16"/>
        <v>-0.53897785549330812</v>
      </c>
      <c r="U9" s="16">
        <f t="shared" si="16"/>
        <v>-0.39497866243031149</v>
      </c>
      <c r="V9" s="16">
        <f t="shared" si="16"/>
        <v>4.9001583167356104</v>
      </c>
      <c r="W9" s="16">
        <f t="shared" si="16"/>
        <v>7.3711488626547723</v>
      </c>
      <c r="X9" s="16">
        <f t="shared" si="16"/>
        <v>7.2830626450115981</v>
      </c>
      <c r="Y9" s="16">
        <f t="shared" si="16"/>
        <v>0.48841708606256223</v>
      </c>
      <c r="Z9" s="16">
        <f t="shared" si="16"/>
        <v>-0.25945937683895037</v>
      </c>
      <c r="AA9" s="16"/>
      <c r="AB9" s="17"/>
      <c r="AE9" s="15" t="s">
        <v>76</v>
      </c>
      <c r="AF9" s="16">
        <f t="shared" ref="AF9:AN9" si="17">AF8/AF5*100</f>
        <v>1.1921035591541247</v>
      </c>
      <c r="AG9" s="16">
        <f t="shared" si="17"/>
        <v>-0.63828369740338431</v>
      </c>
      <c r="AH9" s="16">
        <f t="shared" si="17"/>
        <v>-0.2080928598911285</v>
      </c>
      <c r="AI9" s="16">
        <f t="shared" si="17"/>
        <v>8.3499602829606792E-2</v>
      </c>
      <c r="AJ9" s="16">
        <f t="shared" si="17"/>
        <v>2.1907937976187286E-2</v>
      </c>
      <c r="AK9" s="16">
        <f t="shared" si="17"/>
        <v>1.709573612228487</v>
      </c>
      <c r="AL9" s="16">
        <f t="shared" si="17"/>
        <v>5.9387097471831218</v>
      </c>
      <c r="AM9" s="16">
        <f t="shared" si="17"/>
        <v>0.64837214862539849</v>
      </c>
      <c r="AN9" s="16">
        <f t="shared" si="17"/>
        <v>9.233044337767958E-2</v>
      </c>
      <c r="AO9" s="16"/>
      <c r="AP9" s="17"/>
      <c r="AS9" s="15" t="s">
        <v>76</v>
      </c>
      <c r="AT9" s="16">
        <f t="shared" ref="AT9:BB9" si="18">AT8/AT5*100</f>
        <v>12.997181914814728</v>
      </c>
      <c r="AU9" s="16">
        <f t="shared" si="18"/>
        <v>-3.8096222209585169</v>
      </c>
      <c r="AV9" s="16">
        <f t="shared" si="18"/>
        <v>-1.9983295812823303</v>
      </c>
      <c r="AW9" s="16">
        <f t="shared" si="18"/>
        <v>-0.26893783578275898</v>
      </c>
      <c r="AX9" s="16">
        <f t="shared" si="18"/>
        <v>5.4617319439453755</v>
      </c>
      <c r="AY9" s="16">
        <f t="shared" si="18"/>
        <v>9.6012136974425815</v>
      </c>
      <c r="AZ9" s="16">
        <f t="shared" si="18"/>
        <v>18.246994641046694</v>
      </c>
      <c r="BA9" s="16">
        <f t="shared" si="18"/>
        <v>1.8340272207580672</v>
      </c>
      <c r="BB9" s="16">
        <f t="shared" si="18"/>
        <v>-0.11851512023549754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610.59999999999945</v>
      </c>
      <c r="D10" s="18">
        <f t="shared" si="19"/>
        <v>302.4800000000032</v>
      </c>
      <c r="E10" s="18">
        <f t="shared" si="19"/>
        <v>240.69000000000233</v>
      </c>
      <c r="F10" s="18">
        <f t="shared" si="19"/>
        <v>70.800000000000182</v>
      </c>
      <c r="G10" s="18">
        <f t="shared" si="19"/>
        <v>7.2000000000000455</v>
      </c>
      <c r="H10" s="18">
        <f t="shared" si="19"/>
        <v>4.5199999999999818</v>
      </c>
      <c r="I10" s="18">
        <f t="shared" si="19"/>
        <v>17.5</v>
      </c>
      <c r="J10" s="18">
        <f t="shared" si="19"/>
        <v>25.340000000000146</v>
      </c>
      <c r="K10" s="18">
        <f t="shared" si="19"/>
        <v>2.4400000000000546</v>
      </c>
      <c r="L10" s="18"/>
      <c r="M10" s="18">
        <f>M6+M7</f>
        <v>1283.3400000000038</v>
      </c>
      <c r="Q10" s="11" t="s">
        <v>77</v>
      </c>
      <c r="R10" s="18">
        <f t="shared" ref="R10:Z10" si="20">R6+R7</f>
        <v>572.53000000000065</v>
      </c>
      <c r="S10" s="18">
        <f t="shared" si="20"/>
        <v>247.96999999999935</v>
      </c>
      <c r="T10" s="18">
        <f t="shared" si="20"/>
        <v>211.34000000000196</v>
      </c>
      <c r="U10" s="18">
        <f t="shared" si="20"/>
        <v>78.359999999999673</v>
      </c>
      <c r="V10" s="18">
        <f t="shared" si="20"/>
        <v>20.329999999999984</v>
      </c>
      <c r="W10" s="18">
        <f t="shared" si="20"/>
        <v>10.240000000000009</v>
      </c>
      <c r="X10" s="18">
        <f t="shared" si="20"/>
        <v>32.850000000000023</v>
      </c>
      <c r="Y10" s="18">
        <f t="shared" si="20"/>
        <v>21.989999999999782</v>
      </c>
      <c r="Z10" s="18">
        <f t="shared" si="20"/>
        <v>8.1900000000005093</v>
      </c>
      <c r="AA10" s="18"/>
      <c r="AB10" s="18">
        <f>AB6+AB7</f>
        <v>1216.5600000000268</v>
      </c>
      <c r="AE10" s="11" t="s">
        <v>77</v>
      </c>
      <c r="AF10" s="18">
        <f t="shared" ref="AF10:AN10" si="21">AF6+AF7</f>
        <v>184.66000000000076</v>
      </c>
      <c r="AG10" s="18">
        <f t="shared" si="21"/>
        <v>114.51999999999862</v>
      </c>
      <c r="AH10" s="18">
        <f t="shared" si="21"/>
        <v>97.210000000000946</v>
      </c>
      <c r="AI10" s="18">
        <f t="shared" si="21"/>
        <v>40.729999999999563</v>
      </c>
      <c r="AJ10" s="18">
        <f t="shared" si="21"/>
        <v>2.3699999999999477</v>
      </c>
      <c r="AK10" s="18">
        <f t="shared" si="21"/>
        <v>2.75</v>
      </c>
      <c r="AL10" s="18">
        <f t="shared" si="21"/>
        <v>31.659999999999968</v>
      </c>
      <c r="AM10" s="18">
        <f t="shared" si="21"/>
        <v>23.230000000000018</v>
      </c>
      <c r="AN10" s="18">
        <f t="shared" si="21"/>
        <v>2.4499999999998181</v>
      </c>
      <c r="AO10" s="18"/>
      <c r="AP10" s="18">
        <f>AP6+AP7</f>
        <v>509.04000000001543</v>
      </c>
      <c r="AS10" s="11" t="s">
        <v>77</v>
      </c>
      <c r="AT10" s="18">
        <f t="shared" ref="AT10:BB10" si="22">AT6+AT7</f>
        <v>969.67000000000007</v>
      </c>
      <c r="AU10" s="18">
        <f t="shared" si="22"/>
        <v>650.66999999999825</v>
      </c>
      <c r="AV10" s="18">
        <f t="shared" si="22"/>
        <v>530.61999999999898</v>
      </c>
      <c r="AW10" s="18">
        <f t="shared" si="22"/>
        <v>155.63000000000011</v>
      </c>
      <c r="AX10" s="18">
        <f t="shared" si="22"/>
        <v>28.819999999999936</v>
      </c>
      <c r="AY10" s="18">
        <f t="shared" si="22"/>
        <v>17.389999999999986</v>
      </c>
      <c r="AZ10" s="18">
        <f t="shared" si="22"/>
        <v>82.009999999999991</v>
      </c>
      <c r="BA10" s="18">
        <f t="shared" si="22"/>
        <v>68.679999999999836</v>
      </c>
      <c r="BB10" s="18">
        <f t="shared" si="22"/>
        <v>12.820000000000164</v>
      </c>
      <c r="BC10" s="18"/>
      <c r="BD10" s="18">
        <f>BD6+BD7</f>
        <v>79796.92</v>
      </c>
    </row>
    <row r="11" spans="1:56" ht="28.8" x14ac:dyDescent="0.3">
      <c r="B11" s="11" t="s">
        <v>78</v>
      </c>
      <c r="C11" s="19">
        <f t="shared" ref="C11:K11" si="23">C10/C5*100</f>
        <v>12.578383144224976</v>
      </c>
      <c r="D11" s="19">
        <f t="shared" si="23"/>
        <v>2.0977090808722272</v>
      </c>
      <c r="E11" s="19">
        <f t="shared" si="23"/>
        <v>2.2511370725397781</v>
      </c>
      <c r="F11" s="19">
        <f t="shared" si="23"/>
        <v>2.2063497999326933</v>
      </c>
      <c r="G11" s="19">
        <f t="shared" si="23"/>
        <v>1.8479544171243891</v>
      </c>
      <c r="H11" s="19">
        <f t="shared" si="23"/>
        <v>3.2654240716659317</v>
      </c>
      <c r="I11" s="19">
        <f t="shared" si="23"/>
        <v>4.2244001351808045</v>
      </c>
      <c r="J11" s="19">
        <f t="shared" si="23"/>
        <v>0.80656455699426255</v>
      </c>
      <c r="K11" s="19">
        <f t="shared" si="23"/>
        <v>9.3282868830525473E-2</v>
      </c>
      <c r="L11" s="19"/>
      <c r="M11" s="19">
        <f>M10/M5*100</f>
        <v>3.2165151236413734</v>
      </c>
      <c r="Q11" s="11" t="s">
        <v>78</v>
      </c>
      <c r="R11" s="19">
        <f t="shared" ref="R11:Z11" si="24">R10/R5*100</f>
        <v>10.993786195984466</v>
      </c>
      <c r="S11" s="19">
        <f t="shared" si="24"/>
        <v>1.7512797188573448</v>
      </c>
      <c r="T11" s="19">
        <f t="shared" si="24"/>
        <v>2.001890685060765</v>
      </c>
      <c r="U11" s="19">
        <f t="shared" si="24"/>
        <v>2.4408933744509755</v>
      </c>
      <c r="V11" s="19">
        <f t="shared" si="24"/>
        <v>5.1912568306010893</v>
      </c>
      <c r="W11" s="19">
        <f t="shared" si="24"/>
        <v>7.3711488626547723</v>
      </c>
      <c r="X11" s="19">
        <f t="shared" si="24"/>
        <v>7.6218097447795881</v>
      </c>
      <c r="Y11" s="19">
        <f t="shared" si="24"/>
        <v>0.69516451278419167</v>
      </c>
      <c r="Z11" s="19">
        <f t="shared" si="24"/>
        <v>0.31295615556865203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3.4065899602816767</v>
      </c>
      <c r="AG11" s="19">
        <f t="shared" si="25"/>
        <v>0.82038438862664864</v>
      </c>
      <c r="AH11" s="19">
        <f t="shared" si="25"/>
        <v>0.92579894325018131</v>
      </c>
      <c r="AI11" s="19">
        <f t="shared" si="25"/>
        <v>1.2737598588950396</v>
      </c>
      <c r="AJ11" s="19">
        <f t="shared" si="25"/>
        <v>0.57690903337307953</v>
      </c>
      <c r="AK11" s="19">
        <f t="shared" si="25"/>
        <v>1.8436578171091444</v>
      </c>
      <c r="AL11" s="19">
        <f t="shared" si="25"/>
        <v>6.847033889141195</v>
      </c>
      <c r="AM11" s="19">
        <f t="shared" si="25"/>
        <v>0.73079500303580425</v>
      </c>
      <c r="AN11" s="19">
        <f t="shared" si="25"/>
        <v>9.3862898869423991E-2</v>
      </c>
      <c r="AO11" s="19"/>
      <c r="AP11" s="19">
        <f>AP10/AP5*100</f>
        <v>1.2758387165820819</v>
      </c>
      <c r="AS11" s="11" t="s">
        <v>78</v>
      </c>
      <c r="AT11" s="19">
        <f t="shared" ref="AT11:BA11" si="26">AT10/AT5*100</f>
        <v>19.97523875443931</v>
      </c>
      <c r="AU11" s="19">
        <f t="shared" si="26"/>
        <v>4.5124185653633759</v>
      </c>
      <c r="AV11" s="19">
        <f t="shared" si="26"/>
        <v>4.9628083984837064</v>
      </c>
      <c r="AW11" s="19">
        <f t="shared" si="26"/>
        <v>4.8499183525921534</v>
      </c>
      <c r="AX11" s="19">
        <f t="shared" si="26"/>
        <v>7.3969508752117292</v>
      </c>
      <c r="AY11" s="19">
        <f t="shared" si="26"/>
        <v>12.563213408466975</v>
      </c>
      <c r="AZ11" s="19">
        <f t="shared" si="26"/>
        <v>19.796746004924444</v>
      </c>
      <c r="BA11" s="19">
        <f t="shared" si="26"/>
        <v>2.1860636848605171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'00-06'!B27</f>
        <v>4725.76</v>
      </c>
      <c r="D12" s="12">
        <f>'00-06'!C27</f>
        <v>14138.21</v>
      </c>
      <c r="E12" s="12">
        <f>'00-06'!D27</f>
        <v>10504.13</v>
      </c>
      <c r="F12" s="12">
        <f>'00-06'!E27</f>
        <v>3174.21</v>
      </c>
      <c r="G12" s="12">
        <f>'00-06'!F27</f>
        <v>387.02</v>
      </c>
      <c r="H12" s="12">
        <f>'00-06'!G27</f>
        <v>136.41</v>
      </c>
      <c r="I12" s="12">
        <f>'00-06'!H27</f>
        <v>413.88</v>
      </c>
      <c r="J12" s="12">
        <f>'00-06'!I27</f>
        <v>3139.83</v>
      </c>
      <c r="K12" s="12">
        <f>'00-06'!J27</f>
        <v>2615.12</v>
      </c>
      <c r="L12" s="12">
        <f>'00-06'!K27</f>
        <v>22.22</v>
      </c>
      <c r="M12" s="20">
        <f>SUM(C12:L12)</f>
        <v>39256.79</v>
      </c>
      <c r="Q12" s="11" t="s">
        <v>79</v>
      </c>
      <c r="R12" s="12">
        <f>'06-12'!B27</f>
        <v>5027.95</v>
      </c>
      <c r="S12" s="12">
        <f>'06-12'!C27</f>
        <v>13935.35</v>
      </c>
      <c r="T12" s="12">
        <f>'06-12'!D27</f>
        <v>10422.9</v>
      </c>
      <c r="U12" s="12">
        <f>'06-12'!E27</f>
        <v>3164.78</v>
      </c>
      <c r="V12" s="12">
        <f>'06-12'!F27</f>
        <v>391.05</v>
      </c>
      <c r="W12" s="12">
        <f>'06-12'!G27</f>
        <v>138.91999999999999</v>
      </c>
      <c r="X12" s="12">
        <f>'06-12'!H27</f>
        <v>430.27</v>
      </c>
      <c r="Y12" s="12">
        <f>'06-12'!I27</f>
        <v>3160.01</v>
      </c>
      <c r="Z12" s="12">
        <f>'06-12'!J27</f>
        <v>2609.4899999999998</v>
      </c>
      <c r="AA12" s="12">
        <f>'06-12'!K27</f>
        <v>9.4600000000000009</v>
      </c>
      <c r="AB12" s="20">
        <f>SUM(R12:AA12)</f>
        <v>39290.179999999993</v>
      </c>
      <c r="AE12" s="11" t="s">
        <v>79</v>
      </c>
      <c r="AF12" s="12">
        <f>'12-18'!B27</f>
        <v>5360.65</v>
      </c>
      <c r="AG12" s="12">
        <f>'12-18'!C27</f>
        <v>13857.5</v>
      </c>
      <c r="AH12" s="12">
        <f>'12-18'!D27</f>
        <v>10440.59</v>
      </c>
      <c r="AI12" s="12">
        <f>'12-18'!E27</f>
        <v>3178.59</v>
      </c>
      <c r="AJ12" s="12">
        <f>'12-18'!F27</f>
        <v>409.67</v>
      </c>
      <c r="AK12" s="12">
        <f>'12-18'!G27</f>
        <v>149.06</v>
      </c>
      <c r="AL12" s="12">
        <f>'12-18'!H27</f>
        <v>460.29</v>
      </c>
      <c r="AM12" s="12">
        <f>'12-18'!I27</f>
        <v>3177.42</v>
      </c>
      <c r="AN12" s="12">
        <f>'12-18'!J27</f>
        <v>2610.17</v>
      </c>
      <c r="AO12" s="12">
        <f>'12-18'!K27</f>
        <v>0</v>
      </c>
      <c r="AP12" s="20">
        <f>SUM(AF12:AO12)</f>
        <v>39643.939999999995</v>
      </c>
      <c r="AS12" s="11" t="s">
        <v>79</v>
      </c>
      <c r="AT12" s="12">
        <f>'00-18'!B27</f>
        <v>4684.99</v>
      </c>
      <c r="AU12" s="12">
        <f>'00-18'!C27</f>
        <v>13819.54</v>
      </c>
      <c r="AV12" s="12">
        <f>'00-18'!D27</f>
        <v>10319.790000000001</v>
      </c>
      <c r="AW12" s="12">
        <f>'00-18'!E27</f>
        <v>3126.79</v>
      </c>
      <c r="AX12" s="12">
        <f>'00-18'!F27</f>
        <v>385.85</v>
      </c>
      <c r="AY12" s="12">
        <f>'00-18'!G27</f>
        <v>136.37</v>
      </c>
      <c r="AZ12" s="12">
        <f>'00-18'!H27</f>
        <v>411.05</v>
      </c>
      <c r="BA12" s="12">
        <f>'00-18'!I27</f>
        <v>3136.19</v>
      </c>
      <c r="BB12" s="12">
        <f>'00-18'!J27</f>
        <v>2607.7399999999998</v>
      </c>
      <c r="BC12" s="12">
        <f>'00-18'!K27</f>
        <v>0</v>
      </c>
      <c r="BD12" s="12">
        <f>'00-18'!L24</f>
        <v>0</v>
      </c>
    </row>
    <row r="13" spans="1:56" x14ac:dyDescent="0.3">
      <c r="B13" s="11" t="s">
        <v>80</v>
      </c>
      <c r="C13" s="19">
        <f t="shared" ref="C13:K13" si="27">C12/C5*100</f>
        <v>97.350835125536634</v>
      </c>
      <c r="D13" s="19">
        <f t="shared" si="27"/>
        <v>98.048966887986708</v>
      </c>
      <c r="E13" s="19">
        <f t="shared" si="27"/>
        <v>98.243535077390135</v>
      </c>
      <c r="F13" s="19">
        <f t="shared" si="27"/>
        <v>98.918327661643161</v>
      </c>
      <c r="G13" s="19">
        <f t="shared" si="27"/>
        <v>99.332683127149522</v>
      </c>
      <c r="H13" s="19">
        <f t="shared" si="27"/>
        <v>98.547897702644136</v>
      </c>
      <c r="I13" s="19">
        <f t="shared" si="27"/>
        <v>99.908270168493218</v>
      </c>
      <c r="J13" s="19">
        <f t="shared" si="27"/>
        <v>99.939841870058444</v>
      </c>
      <c r="K13" s="19">
        <f t="shared" si="27"/>
        <v>99.977826203310784</v>
      </c>
      <c r="L13" s="19"/>
      <c r="M13" s="19">
        <f>M12/M5*100</f>
        <v>98.391742438179321</v>
      </c>
      <c r="Q13" s="11" t="s">
        <v>80</v>
      </c>
      <c r="R13" s="19">
        <f t="shared" ref="R13:Z13" si="28">R12/R5*100</f>
        <v>96.547267923252988</v>
      </c>
      <c r="S13" s="19">
        <f t="shared" si="28"/>
        <v>98.417936968902552</v>
      </c>
      <c r="T13" s="19">
        <f t="shared" si="28"/>
        <v>98.729565729722964</v>
      </c>
      <c r="U13" s="19">
        <f t="shared" si="28"/>
        <v>98.582063981559358</v>
      </c>
      <c r="V13" s="19">
        <f t="shared" si="28"/>
        <v>99.854450743067261</v>
      </c>
      <c r="W13" s="19">
        <f t="shared" si="28"/>
        <v>100</v>
      </c>
      <c r="X13" s="19">
        <f t="shared" si="28"/>
        <v>99.830626450116</v>
      </c>
      <c r="Y13" s="19">
        <f t="shared" si="28"/>
        <v>99.89662628663919</v>
      </c>
      <c r="Z13" s="19">
        <f t="shared" si="28"/>
        <v>99.713792233796198</v>
      </c>
      <c r="AA13" s="19"/>
      <c r="AB13" s="19">
        <f>AB12/AB5*100</f>
        <v>98.475429878747164</v>
      </c>
      <c r="AE13" s="11" t="s">
        <v>80</v>
      </c>
      <c r="AF13" s="19">
        <f t="shared" ref="AF13:AN13" si="29">AF12/AF5*100</f>
        <v>98.892756799436228</v>
      </c>
      <c r="AG13" s="19">
        <f t="shared" si="29"/>
        <v>99.270665956984985</v>
      </c>
      <c r="AH13" s="19">
        <f t="shared" si="29"/>
        <v>99.433054098429338</v>
      </c>
      <c r="AI13" s="19">
        <f t="shared" si="29"/>
        <v>99.404869871967279</v>
      </c>
      <c r="AJ13" s="19">
        <f t="shared" si="29"/>
        <v>99.722499452301548</v>
      </c>
      <c r="AK13" s="19">
        <f t="shared" si="29"/>
        <v>99.932957897559675</v>
      </c>
      <c r="AL13" s="19">
        <f t="shared" si="29"/>
        <v>99.545837929020962</v>
      </c>
      <c r="AM13" s="19">
        <f t="shared" si="29"/>
        <v>99.958788572794802</v>
      </c>
      <c r="AN13" s="19">
        <f t="shared" si="29"/>
        <v>99.999233772254129</v>
      </c>
      <c r="AO13" s="19"/>
      <c r="AP13" s="19">
        <f>AP12/AP5*100</f>
        <v>99.362080641708957</v>
      </c>
      <c r="AS13" s="11" t="s">
        <v>80</v>
      </c>
      <c r="AT13" s="19">
        <f t="shared" ref="AT13:BB13" si="30">AT12/AT5*100</f>
        <v>96.510971580187714</v>
      </c>
      <c r="AU13" s="19">
        <f t="shared" si="30"/>
        <v>95.838979606839061</v>
      </c>
      <c r="AV13" s="19">
        <f t="shared" si="30"/>
        <v>96.519431010116989</v>
      </c>
      <c r="AW13" s="19">
        <f t="shared" si="30"/>
        <v>97.440571905812547</v>
      </c>
      <c r="AX13" s="19">
        <f t="shared" si="30"/>
        <v>99.032390534366826</v>
      </c>
      <c r="AY13" s="19">
        <f t="shared" si="30"/>
        <v>98.519000144487805</v>
      </c>
      <c r="AZ13" s="19">
        <f t="shared" si="30"/>
        <v>99.225124318061134</v>
      </c>
      <c r="BA13" s="19">
        <f t="shared" si="30"/>
        <v>99.82398176794878</v>
      </c>
      <c r="BB13" s="19">
        <f t="shared" si="30"/>
        <v>99.695683755782397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'06'!B27</f>
        <v>5207.76</v>
      </c>
      <c r="D14" s="9">
        <f>'06'!C27</f>
        <v>14159.36</v>
      </c>
      <c r="E14" s="9">
        <f>'06'!D27</f>
        <v>10557.02</v>
      </c>
      <c r="F14" s="9">
        <f>'06'!E27</f>
        <v>3210.3</v>
      </c>
      <c r="G14" s="9">
        <f>'06'!F27</f>
        <v>391.62</v>
      </c>
      <c r="H14" s="9">
        <f>'06'!G27</f>
        <v>138.91999999999999</v>
      </c>
      <c r="I14" s="9">
        <f>'06'!H27</f>
        <v>431</v>
      </c>
      <c r="J14" s="9">
        <f>'06'!I27</f>
        <v>3163.28</v>
      </c>
      <c r="K14" s="9">
        <f>'06'!J27</f>
        <v>2616.98</v>
      </c>
      <c r="L14" s="9">
        <f>'06'!K27</f>
        <v>22.22</v>
      </c>
      <c r="M14" s="9">
        <f>SUM(C14:L14)</f>
        <v>39898.460000000006</v>
      </c>
      <c r="Q14" s="9" t="s">
        <v>83</v>
      </c>
      <c r="R14" s="9">
        <f>'12'!B27</f>
        <v>5420.67</v>
      </c>
      <c r="S14" s="9">
        <f>'12'!C27</f>
        <v>13959.31</v>
      </c>
      <c r="T14" s="9">
        <f>'12'!D27</f>
        <v>10500.12</v>
      </c>
      <c r="U14" s="9">
        <f>'12'!E27</f>
        <v>3197.62</v>
      </c>
      <c r="V14" s="9">
        <f>'12'!F27</f>
        <v>410.81</v>
      </c>
      <c r="W14" s="9">
        <f>'12'!G27</f>
        <v>149.16</v>
      </c>
      <c r="X14" s="9">
        <f>'12'!H27</f>
        <v>462.39</v>
      </c>
      <c r="Y14" s="9">
        <f>'12'!I27</f>
        <v>3178.73</v>
      </c>
      <c r="Z14" s="9">
        <f>'12'!J27</f>
        <v>2610.19</v>
      </c>
      <c r="AA14" s="9">
        <f>'12'!K27</f>
        <v>9.4600000000000009</v>
      </c>
      <c r="AB14" s="10">
        <f>SUM(R14:AA14)</f>
        <v>39898.460000000006</v>
      </c>
      <c r="AE14" s="9" t="s">
        <v>81</v>
      </c>
      <c r="AF14" s="9">
        <f>SUM('18'!B27)</f>
        <v>5485.29</v>
      </c>
      <c r="AG14" s="9">
        <f>SUM('18'!C27)</f>
        <v>13870.21</v>
      </c>
      <c r="AH14" s="9">
        <f>SUM('18'!D27)</f>
        <v>10478.27</v>
      </c>
      <c r="AI14" s="9">
        <f>SUM('18'!E27)</f>
        <v>3200.29</v>
      </c>
      <c r="AJ14" s="9">
        <f>SUM('18'!F27)</f>
        <v>410.9</v>
      </c>
      <c r="AK14" s="9">
        <f>SUM('18'!G27)</f>
        <v>151.71</v>
      </c>
      <c r="AL14" s="9">
        <f>SUM('18'!H27)</f>
        <v>489.85</v>
      </c>
      <c r="AM14" s="9">
        <f>SUM('18'!I27)</f>
        <v>3199.34</v>
      </c>
      <c r="AN14" s="9">
        <f>SUM('18'!J27)</f>
        <v>2612.6</v>
      </c>
      <c r="AO14" s="9">
        <f>SUM('18'!K27)</f>
        <v>0</v>
      </c>
      <c r="AP14" s="10">
        <f>SUM(AF14:AO14)</f>
        <v>39898.46</v>
      </c>
      <c r="AS14" s="9" t="s">
        <v>81</v>
      </c>
      <c r="AT14" s="9">
        <f>AF14</f>
        <v>5485.29</v>
      </c>
      <c r="AU14" s="9">
        <f t="shared" ref="AU14:BC14" si="31">AG14</f>
        <v>13870.21</v>
      </c>
      <c r="AV14" s="9">
        <f t="shared" si="31"/>
        <v>10478.27</v>
      </c>
      <c r="AW14" s="9">
        <f t="shared" si="31"/>
        <v>3200.29</v>
      </c>
      <c r="AX14" s="9">
        <f t="shared" si="31"/>
        <v>410.9</v>
      </c>
      <c r="AY14" s="9">
        <f t="shared" si="31"/>
        <v>151.71</v>
      </c>
      <c r="AZ14" s="9">
        <f t="shared" si="31"/>
        <v>489.85</v>
      </c>
      <c r="BA14" s="9">
        <f t="shared" si="31"/>
        <v>3199.34</v>
      </c>
      <c r="BB14" s="9">
        <f t="shared" si="31"/>
        <v>2612.6</v>
      </c>
      <c r="BC14" s="9">
        <f t="shared" si="31"/>
        <v>0</v>
      </c>
      <c r="BD14" s="10">
        <f>SUM(AT14:BC14)</f>
        <v>39898.46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2E4B-E927-4A8B-9A26-FD4DD6E8FCF2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37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00'!B29</f>
        <v>2671.2</v>
      </c>
      <c r="D5" s="9">
        <f>'tieri 00'!C29</f>
        <v>16981.25</v>
      </c>
      <c r="E5" s="9">
        <f>'tieri 00'!D29</f>
        <v>252.84</v>
      </c>
      <c r="F5" s="9">
        <f>'tieri 00'!E29</f>
        <v>114801.86</v>
      </c>
      <c r="G5" s="9">
        <f>'tieri 00'!F29</f>
        <v>47148.69</v>
      </c>
      <c r="H5" s="9">
        <f>'tieri 00'!G29</f>
        <v>106395.32</v>
      </c>
      <c r="I5" s="9">
        <f>'tieri 00'!H29</f>
        <v>21305.85</v>
      </c>
      <c r="J5" s="9">
        <f>'tieri 00'!I29</f>
        <v>13785.26</v>
      </c>
      <c r="K5" s="9">
        <f>'tieri 00'!J29</f>
        <v>448.54</v>
      </c>
      <c r="L5" s="9">
        <f>'tieri 00'!K29</f>
        <v>3.99</v>
      </c>
      <c r="M5" s="9">
        <f>SUM(C5:L5)</f>
        <v>323794.8</v>
      </c>
      <c r="Q5" s="9" t="s">
        <v>82</v>
      </c>
      <c r="R5" s="9">
        <f>C14</f>
        <v>2767.82</v>
      </c>
      <c r="S5" s="9">
        <f t="shared" ref="S5:AA5" si="0">D14</f>
        <v>16973.03</v>
      </c>
      <c r="T5" s="9">
        <f t="shared" si="0"/>
        <v>252.81</v>
      </c>
      <c r="U5" s="9">
        <f t="shared" si="0"/>
        <v>114728.6</v>
      </c>
      <c r="V5" s="9">
        <f t="shared" si="0"/>
        <v>47139.75</v>
      </c>
      <c r="W5" s="9">
        <f t="shared" si="0"/>
        <v>106389.39</v>
      </c>
      <c r="X5" s="9">
        <f t="shared" si="0"/>
        <v>21300.98</v>
      </c>
      <c r="Y5" s="9">
        <f t="shared" si="0"/>
        <v>13785.02</v>
      </c>
      <c r="Z5" s="9">
        <f t="shared" si="0"/>
        <v>448.54</v>
      </c>
      <c r="AA5" s="9">
        <f t="shared" si="0"/>
        <v>8.86</v>
      </c>
      <c r="AB5" s="10">
        <f>SUM(R5:AA5)</f>
        <v>323794.8</v>
      </c>
      <c r="AE5" s="9" t="s">
        <v>83</v>
      </c>
      <c r="AF5" s="9">
        <f>R14</f>
        <v>2871.58</v>
      </c>
      <c r="AG5" s="9">
        <f t="shared" ref="AG5:AO5" si="1">S14</f>
        <v>16969.43</v>
      </c>
      <c r="AH5" s="9">
        <f t="shared" si="1"/>
        <v>252.42</v>
      </c>
      <c r="AI5" s="9">
        <f t="shared" si="1"/>
        <v>114650.73</v>
      </c>
      <c r="AJ5" s="9">
        <f t="shared" si="1"/>
        <v>47130.78</v>
      </c>
      <c r="AK5" s="9">
        <f t="shared" si="1"/>
        <v>106384.55</v>
      </c>
      <c r="AL5" s="9">
        <f t="shared" si="1"/>
        <v>21293.01</v>
      </c>
      <c r="AM5" s="9">
        <f t="shared" si="1"/>
        <v>13785.02</v>
      </c>
      <c r="AN5" s="9">
        <f t="shared" si="1"/>
        <v>448.54</v>
      </c>
      <c r="AO5" s="9">
        <f t="shared" si="1"/>
        <v>8.74</v>
      </c>
      <c r="AP5" s="10">
        <f>SUM(AF5:AO5)</f>
        <v>323794.8</v>
      </c>
      <c r="AS5" s="9" t="s">
        <v>72</v>
      </c>
      <c r="AT5" s="9">
        <f>C5</f>
        <v>2671.2</v>
      </c>
      <c r="AU5" s="9">
        <f t="shared" ref="AU5:BC5" si="2">D5</f>
        <v>16981.25</v>
      </c>
      <c r="AV5" s="9">
        <f t="shared" si="2"/>
        <v>252.84</v>
      </c>
      <c r="AW5" s="9">
        <f t="shared" si="2"/>
        <v>114801.86</v>
      </c>
      <c r="AX5" s="9">
        <f t="shared" si="2"/>
        <v>47148.69</v>
      </c>
      <c r="AY5" s="9">
        <f t="shared" si="2"/>
        <v>106395.32</v>
      </c>
      <c r="AZ5" s="9">
        <f t="shared" si="2"/>
        <v>21305.85</v>
      </c>
      <c r="BA5" s="9">
        <f t="shared" si="2"/>
        <v>13785.26</v>
      </c>
      <c r="BB5" s="9">
        <f t="shared" si="2"/>
        <v>448.54</v>
      </c>
      <c r="BC5" s="9">
        <f t="shared" si="2"/>
        <v>3.99</v>
      </c>
      <c r="BD5" s="10">
        <f>SUM(AT5:BC5)</f>
        <v>323794.8</v>
      </c>
    </row>
    <row r="6" spans="1:56" ht="28.8" x14ac:dyDescent="0.3">
      <c r="B6" s="11" t="s">
        <v>73</v>
      </c>
      <c r="C6" s="12">
        <f t="shared" ref="C6:K6" si="3">C5-C12</f>
        <v>5.9699999999997999</v>
      </c>
      <c r="D6" s="12">
        <f t="shared" si="3"/>
        <v>13.340000000000146</v>
      </c>
      <c r="E6" s="12">
        <f t="shared" si="3"/>
        <v>3.0000000000001137E-2</v>
      </c>
      <c r="F6" s="12">
        <f t="shared" si="3"/>
        <v>1896.6100000000006</v>
      </c>
      <c r="G6" s="12">
        <f t="shared" si="3"/>
        <v>9.2000000000043656</v>
      </c>
      <c r="H6" s="12">
        <f t="shared" si="3"/>
        <v>6.5200000000040745</v>
      </c>
      <c r="I6" s="12">
        <f t="shared" si="3"/>
        <v>5.1099999999969441</v>
      </c>
      <c r="J6" s="12">
        <f t="shared" si="3"/>
        <v>0.23999999999978172</v>
      </c>
      <c r="K6" s="12">
        <f t="shared" si="3"/>
        <v>0</v>
      </c>
      <c r="L6" s="12"/>
      <c r="M6" s="12">
        <f>M5-M12</f>
        <v>1937.3500000000349</v>
      </c>
      <c r="Q6" s="11" t="s">
        <v>73</v>
      </c>
      <c r="R6" s="12">
        <f t="shared" ref="R6:Z6" si="4">R5-R12</f>
        <v>6.0399999999999636</v>
      </c>
      <c r="S6" s="12">
        <f t="shared" si="4"/>
        <v>10.889999999999418</v>
      </c>
      <c r="T6" s="12">
        <f t="shared" si="4"/>
        <v>0.39000000000001478</v>
      </c>
      <c r="U6" s="12">
        <f t="shared" si="4"/>
        <v>1683.070000000007</v>
      </c>
      <c r="V6" s="12">
        <f t="shared" si="4"/>
        <v>8.9700000000011642</v>
      </c>
      <c r="W6" s="12">
        <f t="shared" si="4"/>
        <v>4.9199999999982538</v>
      </c>
      <c r="X6" s="12">
        <f t="shared" si="4"/>
        <v>7.9700000000011642</v>
      </c>
      <c r="Y6" s="12">
        <f t="shared" si="4"/>
        <v>0</v>
      </c>
      <c r="Z6" s="12">
        <f t="shared" si="4"/>
        <v>0</v>
      </c>
      <c r="AA6" s="12"/>
      <c r="AB6" s="12">
        <f>AB5-AB12</f>
        <v>1722.3699999999953</v>
      </c>
      <c r="AE6" s="11" t="s">
        <v>73</v>
      </c>
      <c r="AF6" s="12">
        <f t="shared" ref="AF6:AN6" si="5">AF5-AF12</f>
        <v>5.6100000000001273</v>
      </c>
      <c r="AG6" s="12">
        <f t="shared" si="5"/>
        <v>14.569999999999709</v>
      </c>
      <c r="AH6" s="12">
        <f t="shared" si="5"/>
        <v>1.839999999999975</v>
      </c>
      <c r="AI6" s="12">
        <f t="shared" si="5"/>
        <v>2896.0800000000017</v>
      </c>
      <c r="AJ6" s="12">
        <f t="shared" si="5"/>
        <v>6.9000000000014552</v>
      </c>
      <c r="AK6" s="12">
        <f t="shared" si="5"/>
        <v>6.5899999999965075</v>
      </c>
      <c r="AL6" s="12">
        <f t="shared" si="5"/>
        <v>3.9699999999975262</v>
      </c>
      <c r="AM6" s="12">
        <f t="shared" si="5"/>
        <v>2.0000000000436557E-2</v>
      </c>
      <c r="AN6" s="12">
        <f t="shared" si="5"/>
        <v>0</v>
      </c>
      <c r="AO6" s="12"/>
      <c r="AP6" s="12">
        <f>AP5-AP12</f>
        <v>2940.7299999999814</v>
      </c>
      <c r="AS6" s="11" t="s">
        <v>73</v>
      </c>
      <c r="AT6" s="12">
        <f t="shared" ref="AT6:BB6" si="6">AT5-AT12</f>
        <v>14.119999999999891</v>
      </c>
      <c r="AU6" s="12">
        <f t="shared" si="6"/>
        <v>38.590000000000146</v>
      </c>
      <c r="AV6" s="12">
        <f t="shared" si="6"/>
        <v>2.2400000000000091</v>
      </c>
      <c r="AW6" s="12">
        <f t="shared" si="6"/>
        <v>6221.9600000000064</v>
      </c>
      <c r="AX6" s="12">
        <f t="shared" si="6"/>
        <v>25.060000000004948</v>
      </c>
      <c r="AY6" s="12">
        <f t="shared" si="6"/>
        <v>17.950000000011642</v>
      </c>
      <c r="AZ6" s="12">
        <f t="shared" si="6"/>
        <v>17.049999999999272</v>
      </c>
      <c r="BA6" s="12">
        <f t="shared" si="6"/>
        <v>0.26000000000021828</v>
      </c>
      <c r="BB6" s="12">
        <f t="shared" si="6"/>
        <v>0</v>
      </c>
      <c r="BC6" s="12"/>
      <c r="BD6" s="12">
        <f>BD5-BD12</f>
        <v>323794.8</v>
      </c>
    </row>
    <row r="7" spans="1:56" ht="28.8" x14ac:dyDescent="0.3">
      <c r="B7" s="11" t="s">
        <v>74</v>
      </c>
      <c r="C7" s="12">
        <f t="shared" ref="C7:K7" si="7">C14-C12</f>
        <v>102.59000000000015</v>
      </c>
      <c r="D7" s="12">
        <f t="shared" si="7"/>
        <v>5.1199999999989814</v>
      </c>
      <c r="E7" s="12">
        <f t="shared" si="7"/>
        <v>0</v>
      </c>
      <c r="F7" s="12">
        <f t="shared" si="7"/>
        <v>1823.3500000000058</v>
      </c>
      <c r="G7" s="12">
        <f t="shared" si="7"/>
        <v>0.26000000000203727</v>
      </c>
      <c r="H7" s="12">
        <f t="shared" si="7"/>
        <v>0.58999999999650754</v>
      </c>
      <c r="I7" s="12">
        <f t="shared" si="7"/>
        <v>0.23999999999796273</v>
      </c>
      <c r="J7" s="12">
        <f t="shared" si="7"/>
        <v>0</v>
      </c>
      <c r="K7" s="12">
        <f t="shared" si="7"/>
        <v>0</v>
      </c>
      <c r="L7" s="12"/>
      <c r="M7" s="12">
        <f>M14-M12</f>
        <v>1937.3500000000349</v>
      </c>
      <c r="Q7" s="11" t="s">
        <v>74</v>
      </c>
      <c r="R7" s="12">
        <f t="shared" ref="R7:Z7" si="8">R14-R12</f>
        <v>109.79999999999973</v>
      </c>
      <c r="S7" s="12">
        <f t="shared" si="8"/>
        <v>7.2900000000008731</v>
      </c>
      <c r="T7" s="12">
        <f t="shared" si="8"/>
        <v>0</v>
      </c>
      <c r="U7" s="12">
        <f t="shared" si="8"/>
        <v>1605.1999999999971</v>
      </c>
      <c r="V7" s="12">
        <f t="shared" si="8"/>
        <v>0</v>
      </c>
      <c r="W7" s="12">
        <f t="shared" si="8"/>
        <v>8.000000000174623E-2</v>
      </c>
      <c r="X7" s="12">
        <f t="shared" si="8"/>
        <v>0</v>
      </c>
      <c r="Y7" s="12">
        <f t="shared" si="8"/>
        <v>0</v>
      </c>
      <c r="Z7" s="12">
        <f t="shared" si="8"/>
        <v>0</v>
      </c>
      <c r="AA7" s="12"/>
      <c r="AB7" s="12">
        <f>AB14-AB12</f>
        <v>1722.3699999999953</v>
      </c>
      <c r="AE7" s="11" t="s">
        <v>74</v>
      </c>
      <c r="AF7" s="12">
        <f t="shared" ref="AF7:AN7" si="9">AF14-AF12</f>
        <v>119.44000000000005</v>
      </c>
      <c r="AG7" s="12">
        <f t="shared" si="9"/>
        <v>18.220000000001164</v>
      </c>
      <c r="AH7" s="12">
        <f t="shared" si="9"/>
        <v>0.16999999999998749</v>
      </c>
      <c r="AI7" s="12">
        <f t="shared" si="9"/>
        <v>2798.1900000000023</v>
      </c>
      <c r="AJ7" s="12">
        <f t="shared" si="9"/>
        <v>0</v>
      </c>
      <c r="AK7" s="12">
        <f t="shared" si="9"/>
        <v>4.7099999999918509</v>
      </c>
      <c r="AL7" s="12">
        <f t="shared" si="9"/>
        <v>0</v>
      </c>
      <c r="AM7" s="12">
        <f t="shared" si="9"/>
        <v>0</v>
      </c>
      <c r="AN7" s="12">
        <f t="shared" si="9"/>
        <v>0</v>
      </c>
      <c r="AO7" s="12"/>
      <c r="AP7" s="12">
        <f>AP14-AP12</f>
        <v>2940.7299999999814</v>
      </c>
      <c r="AS7" s="11" t="s">
        <v>74</v>
      </c>
      <c r="AT7" s="12">
        <f t="shared" ref="AT7:BB7" si="10">AT14-AT12</f>
        <v>328.32999999999993</v>
      </c>
      <c r="AU7" s="12">
        <f t="shared" si="10"/>
        <v>30.420000000001892</v>
      </c>
      <c r="AV7" s="12">
        <f t="shared" si="10"/>
        <v>0.15000000000000568</v>
      </c>
      <c r="AW7" s="12">
        <f t="shared" si="10"/>
        <v>5972.9400000000023</v>
      </c>
      <c r="AX7" s="12">
        <f t="shared" si="10"/>
        <v>0.25</v>
      </c>
      <c r="AY7" s="12">
        <f t="shared" si="10"/>
        <v>5.3000000000029104</v>
      </c>
      <c r="AZ7" s="12">
        <f t="shared" si="10"/>
        <v>0.24000000000160071</v>
      </c>
      <c r="BA7" s="12">
        <f t="shared" si="10"/>
        <v>0</v>
      </c>
      <c r="BB7" s="12">
        <f t="shared" si="10"/>
        <v>0</v>
      </c>
      <c r="BC7" s="12"/>
      <c r="BD7" s="12">
        <f>BD14-BD12</f>
        <v>323794.8</v>
      </c>
    </row>
    <row r="8" spans="1:56" ht="28.8" x14ac:dyDescent="0.3">
      <c r="B8" s="11" t="s">
        <v>75</v>
      </c>
      <c r="C8" s="13">
        <f t="shared" ref="C8:K8" si="11">C7-C6</f>
        <v>96.620000000000346</v>
      </c>
      <c r="D8" s="13">
        <f t="shared" si="11"/>
        <v>-8.2200000000011642</v>
      </c>
      <c r="E8" s="13">
        <f t="shared" si="11"/>
        <v>-3.0000000000001137E-2</v>
      </c>
      <c r="F8" s="13">
        <f t="shared" si="11"/>
        <v>-73.259999999994761</v>
      </c>
      <c r="G8" s="13">
        <f t="shared" si="11"/>
        <v>-8.9400000000023283</v>
      </c>
      <c r="H8" s="13">
        <f t="shared" si="11"/>
        <v>-5.930000000007567</v>
      </c>
      <c r="I8" s="13">
        <f t="shared" si="11"/>
        <v>-4.8699999999989814</v>
      </c>
      <c r="J8" s="13">
        <f t="shared" si="11"/>
        <v>-0.23999999999978172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103.75999999999976</v>
      </c>
      <c r="S8" s="13">
        <f t="shared" si="12"/>
        <v>-3.5999999999985448</v>
      </c>
      <c r="T8" s="13">
        <f t="shared" si="12"/>
        <v>-0.39000000000001478</v>
      </c>
      <c r="U8" s="13">
        <f t="shared" si="12"/>
        <v>-77.870000000009895</v>
      </c>
      <c r="V8" s="13">
        <f t="shared" si="12"/>
        <v>-8.9700000000011642</v>
      </c>
      <c r="W8" s="13">
        <f t="shared" si="12"/>
        <v>-4.8399999999965075</v>
      </c>
      <c r="X8" s="13">
        <f t="shared" si="12"/>
        <v>-7.9700000000011642</v>
      </c>
      <c r="Y8" s="13">
        <f t="shared" si="12"/>
        <v>0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113.82999999999993</v>
      </c>
      <c r="AG8" s="13">
        <f t="shared" si="13"/>
        <v>3.6500000000014552</v>
      </c>
      <c r="AH8" s="13">
        <f t="shared" si="13"/>
        <v>-1.6699999999999875</v>
      </c>
      <c r="AI8" s="13">
        <f t="shared" si="13"/>
        <v>-97.889999999999418</v>
      </c>
      <c r="AJ8" s="13">
        <f t="shared" si="13"/>
        <v>-6.9000000000014552</v>
      </c>
      <c r="AK8" s="13">
        <f t="shared" si="13"/>
        <v>-1.8800000000046566</v>
      </c>
      <c r="AL8" s="13">
        <f t="shared" si="13"/>
        <v>-3.9699999999975262</v>
      </c>
      <c r="AM8" s="13">
        <f t="shared" si="13"/>
        <v>-2.0000000000436557E-2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314.21000000000004</v>
      </c>
      <c r="AU8" s="13">
        <f t="shared" si="14"/>
        <v>-8.1699999999982538</v>
      </c>
      <c r="AV8" s="13">
        <f t="shared" si="14"/>
        <v>-2.0900000000000034</v>
      </c>
      <c r="AW8" s="13">
        <f t="shared" si="14"/>
        <v>-249.02000000000407</v>
      </c>
      <c r="AX8" s="13">
        <f t="shared" si="14"/>
        <v>-24.810000000004948</v>
      </c>
      <c r="AY8" s="13">
        <f t="shared" si="14"/>
        <v>-12.650000000008731</v>
      </c>
      <c r="AZ8" s="13">
        <f t="shared" si="14"/>
        <v>-16.809999999997672</v>
      </c>
      <c r="BA8" s="13">
        <f t="shared" si="14"/>
        <v>-0.26000000000021828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3.6171009284216966</v>
      </c>
      <c r="D9" s="16">
        <f t="shared" si="15"/>
        <v>-4.8406330511600523E-2</v>
      </c>
      <c r="E9" s="16">
        <f t="shared" si="15"/>
        <v>-1.1865211200759822E-2</v>
      </c>
      <c r="F9" s="16">
        <f t="shared" si="15"/>
        <v>-6.3814297085425936E-2</v>
      </c>
      <c r="G9" s="16">
        <f t="shared" si="15"/>
        <v>-1.8961290334900772E-2</v>
      </c>
      <c r="H9" s="16">
        <f t="shared" si="15"/>
        <v>-5.5735534232215916E-3</v>
      </c>
      <c r="I9" s="16">
        <f t="shared" si="15"/>
        <v>-2.2857571981399389E-2</v>
      </c>
      <c r="J9" s="16">
        <f t="shared" si="15"/>
        <v>-1.7409900139698613E-3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3.7487986935566533</v>
      </c>
      <c r="S9" s="16">
        <f t="shared" si="16"/>
        <v>-2.121011981949331E-2</v>
      </c>
      <c r="T9" s="16">
        <f t="shared" si="16"/>
        <v>-0.15426604960247409</v>
      </c>
      <c r="U9" s="16">
        <f t="shared" si="16"/>
        <v>-6.7873224287588171E-2</v>
      </c>
      <c r="V9" s="16">
        <f t="shared" si="16"/>
        <v>-1.9028526880183208E-2</v>
      </c>
      <c r="W9" s="16">
        <f t="shared" si="16"/>
        <v>-4.5493258303262269E-3</v>
      </c>
      <c r="X9" s="16">
        <f t="shared" si="16"/>
        <v>-3.7416118882798652E-2</v>
      </c>
      <c r="Y9" s="16">
        <f t="shared" si="16"/>
        <v>0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3.964019807910625</v>
      </c>
      <c r="AG9" s="16">
        <f t="shared" si="17"/>
        <v>2.1509266958297687E-2</v>
      </c>
      <c r="AH9" s="16">
        <f t="shared" si="17"/>
        <v>-0.66159575310989127</v>
      </c>
      <c r="AI9" s="16">
        <f t="shared" si="17"/>
        <v>-8.5381052523607504E-2</v>
      </c>
      <c r="AJ9" s="16">
        <f t="shared" si="17"/>
        <v>-1.4640114167432525E-2</v>
      </c>
      <c r="AK9" s="16">
        <f t="shared" si="17"/>
        <v>-1.7671738988458911E-3</v>
      </c>
      <c r="AL9" s="16">
        <f t="shared" si="17"/>
        <v>-1.8644616237899321E-2</v>
      </c>
      <c r="AM9" s="16">
        <f t="shared" si="17"/>
        <v>-1.450850270832872E-4</v>
      </c>
      <c r="AN9" s="16">
        <f t="shared" si="17"/>
        <v>0</v>
      </c>
      <c r="AO9" s="16"/>
      <c r="AP9" s="17"/>
      <c r="AS9" s="15" t="s">
        <v>76</v>
      </c>
      <c r="AT9" s="16">
        <f t="shared" ref="AT9:BB9" si="18">AT8/AT5*100</f>
        <v>11.762878107217732</v>
      </c>
      <c r="AU9" s="16">
        <f t="shared" si="18"/>
        <v>-4.8111888111877832E-2</v>
      </c>
      <c r="AV9" s="16">
        <f t="shared" si="18"/>
        <v>-0.82660971365290437</v>
      </c>
      <c r="AW9" s="16">
        <f t="shared" si="18"/>
        <v>-0.2169128618647852</v>
      </c>
      <c r="AX9" s="16">
        <f t="shared" si="18"/>
        <v>-5.2620762103899266E-2</v>
      </c>
      <c r="AY9" s="16">
        <f t="shared" si="18"/>
        <v>-1.188962070888901E-2</v>
      </c>
      <c r="AZ9" s="16">
        <f t="shared" si="18"/>
        <v>-7.8898518482002231E-2</v>
      </c>
      <c r="BA9" s="16">
        <f t="shared" si="18"/>
        <v>-1.8860725151373151E-3</v>
      </c>
      <c r="BB9" s="16">
        <f t="shared" si="18"/>
        <v>0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108.55999999999995</v>
      </c>
      <c r="D10" s="18">
        <f t="shared" si="19"/>
        <v>18.459999999999127</v>
      </c>
      <c r="E10" s="18">
        <f t="shared" si="19"/>
        <v>3.0000000000001137E-2</v>
      </c>
      <c r="F10" s="18">
        <f t="shared" si="19"/>
        <v>3719.9600000000064</v>
      </c>
      <c r="G10" s="18">
        <f t="shared" si="19"/>
        <v>9.4600000000064028</v>
      </c>
      <c r="H10" s="18">
        <f t="shared" si="19"/>
        <v>7.1100000000005821</v>
      </c>
      <c r="I10" s="18">
        <f t="shared" si="19"/>
        <v>5.3499999999949068</v>
      </c>
      <c r="J10" s="18">
        <f t="shared" si="19"/>
        <v>0.23999999999978172</v>
      </c>
      <c r="K10" s="18">
        <f t="shared" si="19"/>
        <v>0</v>
      </c>
      <c r="L10" s="18"/>
      <c r="M10" s="18">
        <f>M6+M7</f>
        <v>3874.7000000000698</v>
      </c>
      <c r="Q10" s="11" t="s">
        <v>77</v>
      </c>
      <c r="R10" s="18">
        <f t="shared" ref="R10:Z10" si="20">R6+R7</f>
        <v>115.83999999999969</v>
      </c>
      <c r="S10" s="18">
        <f t="shared" si="20"/>
        <v>18.180000000000291</v>
      </c>
      <c r="T10" s="18">
        <f t="shared" si="20"/>
        <v>0.39000000000001478</v>
      </c>
      <c r="U10" s="18">
        <f t="shared" si="20"/>
        <v>3288.2700000000041</v>
      </c>
      <c r="V10" s="18">
        <f t="shared" si="20"/>
        <v>8.9700000000011642</v>
      </c>
      <c r="W10" s="18">
        <f t="shared" si="20"/>
        <v>5</v>
      </c>
      <c r="X10" s="18">
        <f t="shared" si="20"/>
        <v>7.9700000000011642</v>
      </c>
      <c r="Y10" s="18">
        <f t="shared" si="20"/>
        <v>0</v>
      </c>
      <c r="Z10" s="18">
        <f t="shared" si="20"/>
        <v>0</v>
      </c>
      <c r="AA10" s="18"/>
      <c r="AB10" s="18">
        <f>AB6+AB7</f>
        <v>3444.7399999999907</v>
      </c>
      <c r="AE10" s="11" t="s">
        <v>77</v>
      </c>
      <c r="AF10" s="18">
        <f t="shared" ref="AF10:AN10" si="21">AF6+AF7</f>
        <v>125.05000000000018</v>
      </c>
      <c r="AG10" s="18">
        <f t="shared" si="21"/>
        <v>32.790000000000873</v>
      </c>
      <c r="AH10" s="18">
        <f t="shared" si="21"/>
        <v>2.0099999999999625</v>
      </c>
      <c r="AI10" s="18">
        <f t="shared" si="21"/>
        <v>5694.2700000000041</v>
      </c>
      <c r="AJ10" s="18">
        <f t="shared" si="21"/>
        <v>6.9000000000014552</v>
      </c>
      <c r="AK10" s="18">
        <f t="shared" si="21"/>
        <v>11.299999999988358</v>
      </c>
      <c r="AL10" s="18">
        <f t="shared" si="21"/>
        <v>3.9699999999975262</v>
      </c>
      <c r="AM10" s="18">
        <f t="shared" si="21"/>
        <v>2.0000000000436557E-2</v>
      </c>
      <c r="AN10" s="18">
        <f t="shared" si="21"/>
        <v>0</v>
      </c>
      <c r="AO10" s="18"/>
      <c r="AP10" s="18">
        <f>AP6+AP7</f>
        <v>5881.4599999999627</v>
      </c>
      <c r="AS10" s="11" t="s">
        <v>77</v>
      </c>
      <c r="AT10" s="18">
        <f t="shared" ref="AT10:BB10" si="22">AT6+AT7</f>
        <v>342.44999999999982</v>
      </c>
      <c r="AU10" s="18">
        <f t="shared" si="22"/>
        <v>69.010000000002037</v>
      </c>
      <c r="AV10" s="18">
        <f t="shared" si="22"/>
        <v>2.3900000000000148</v>
      </c>
      <c r="AW10" s="18">
        <f t="shared" si="22"/>
        <v>12194.900000000009</v>
      </c>
      <c r="AX10" s="18">
        <f t="shared" si="22"/>
        <v>25.310000000004948</v>
      </c>
      <c r="AY10" s="18">
        <f t="shared" si="22"/>
        <v>23.250000000014552</v>
      </c>
      <c r="AZ10" s="18">
        <f t="shared" si="22"/>
        <v>17.290000000000873</v>
      </c>
      <c r="BA10" s="18">
        <f t="shared" si="22"/>
        <v>0.26000000000021828</v>
      </c>
      <c r="BB10" s="18">
        <f t="shared" si="22"/>
        <v>0</v>
      </c>
      <c r="BC10" s="18"/>
      <c r="BD10" s="18">
        <f>BD6+BD7</f>
        <v>647589.6</v>
      </c>
    </row>
    <row r="11" spans="1:56" ht="28.8" x14ac:dyDescent="0.3">
      <c r="B11" s="11" t="s">
        <v>78</v>
      </c>
      <c r="C11" s="19">
        <f t="shared" ref="C11:K11" si="23">C10/C5*100</f>
        <v>4.0640910452231189</v>
      </c>
      <c r="D11" s="19">
        <f t="shared" si="23"/>
        <v>0.10870813397128672</v>
      </c>
      <c r="E11" s="19">
        <f t="shared" si="23"/>
        <v>1.1865211200759822E-2</v>
      </c>
      <c r="F11" s="19">
        <f t="shared" si="23"/>
        <v>3.2403307751285615</v>
      </c>
      <c r="G11" s="19">
        <f t="shared" si="23"/>
        <v>2.0064184179892173E-2</v>
      </c>
      <c r="H11" s="19">
        <f t="shared" si="23"/>
        <v>6.6826247620671488E-3</v>
      </c>
      <c r="I11" s="19">
        <f t="shared" si="23"/>
        <v>2.5110474353264044E-2</v>
      </c>
      <c r="J11" s="19">
        <f t="shared" si="23"/>
        <v>1.7409900139698613E-3</v>
      </c>
      <c r="K11" s="19">
        <f t="shared" si="23"/>
        <v>0</v>
      </c>
      <c r="L11" s="19"/>
      <c r="M11" s="19">
        <f>M10/M5*100</f>
        <v>1.196652941924969</v>
      </c>
      <c r="Q11" s="11" t="s">
        <v>78</v>
      </c>
      <c r="R11" s="19">
        <f t="shared" ref="R11:Z11" si="24">R10/R5*100</f>
        <v>4.1852432600385754</v>
      </c>
      <c r="S11" s="19">
        <f t="shared" si="24"/>
        <v>0.10711110508848622</v>
      </c>
      <c r="T11" s="19">
        <f t="shared" si="24"/>
        <v>0.15426604960247409</v>
      </c>
      <c r="U11" s="19">
        <f t="shared" si="24"/>
        <v>2.8661292824980031</v>
      </c>
      <c r="V11" s="19">
        <f t="shared" si="24"/>
        <v>1.9028526880183208E-2</v>
      </c>
      <c r="W11" s="19">
        <f t="shared" si="24"/>
        <v>4.6997167668693281E-3</v>
      </c>
      <c r="X11" s="19">
        <f t="shared" si="24"/>
        <v>3.7416118882798652E-2</v>
      </c>
      <c r="Y11" s="19">
        <f t="shared" si="24"/>
        <v>0</v>
      </c>
      <c r="Z11" s="19">
        <f t="shared" si="24"/>
        <v>0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4.3547454711343647</v>
      </c>
      <c r="AG11" s="19">
        <f t="shared" si="25"/>
        <v>0.19322982563351199</v>
      </c>
      <c r="AH11" s="19">
        <f t="shared" si="25"/>
        <v>0.79629189446159687</v>
      </c>
      <c r="AI11" s="19">
        <f t="shared" si="25"/>
        <v>4.9666234135622194</v>
      </c>
      <c r="AJ11" s="19">
        <f t="shared" si="25"/>
        <v>1.4640114167432525E-2</v>
      </c>
      <c r="AK11" s="19">
        <f t="shared" si="25"/>
        <v>1.0621843115366243E-2</v>
      </c>
      <c r="AL11" s="19">
        <f t="shared" si="25"/>
        <v>1.8644616237899321E-2</v>
      </c>
      <c r="AM11" s="19">
        <f t="shared" si="25"/>
        <v>1.450850270832872E-4</v>
      </c>
      <c r="AN11" s="19">
        <f t="shared" si="25"/>
        <v>0</v>
      </c>
      <c r="AO11" s="19"/>
      <c r="AP11" s="19">
        <f>AP10/AP5*100</f>
        <v>1.8164158287903212</v>
      </c>
      <c r="AS11" s="11" t="s">
        <v>78</v>
      </c>
      <c r="AT11" s="19">
        <f t="shared" ref="AT11:BA11" si="26">AT10/AT5*100</f>
        <v>12.820080862533686</v>
      </c>
      <c r="AU11" s="19">
        <f t="shared" si="26"/>
        <v>0.40638940007362262</v>
      </c>
      <c r="AV11" s="19">
        <f t="shared" si="26"/>
        <v>0.94526182566050265</v>
      </c>
      <c r="AW11" s="19">
        <f t="shared" si="26"/>
        <v>10.622563083908231</v>
      </c>
      <c r="AX11" s="19">
        <f t="shared" si="26"/>
        <v>5.3681236954844232E-2</v>
      </c>
      <c r="AY11" s="19">
        <f t="shared" si="26"/>
        <v>2.1852464939261001E-2</v>
      </c>
      <c r="AZ11" s="19">
        <f t="shared" si="26"/>
        <v>8.1151420853901035E-2</v>
      </c>
      <c r="BA11" s="19">
        <f t="shared" si="26"/>
        <v>1.8860725151373151E-3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'00-06'!B29</f>
        <v>2665.23</v>
      </c>
      <c r="D12" s="12">
        <f>'00-06'!C29</f>
        <v>16967.91</v>
      </c>
      <c r="E12" s="12">
        <f>'00-06'!D29</f>
        <v>252.81</v>
      </c>
      <c r="F12" s="12">
        <f>'00-06'!E29</f>
        <v>112905.25</v>
      </c>
      <c r="G12" s="12">
        <f>'00-06'!F29</f>
        <v>47139.49</v>
      </c>
      <c r="H12" s="12">
        <f>'00-06'!G29</f>
        <v>106388.8</v>
      </c>
      <c r="I12" s="12">
        <f>'00-06'!H29</f>
        <v>21300.74</v>
      </c>
      <c r="J12" s="12">
        <f>'00-06'!I29</f>
        <v>13785.02</v>
      </c>
      <c r="K12" s="12">
        <f>'00-06'!J29</f>
        <v>448.54</v>
      </c>
      <c r="L12" s="12">
        <f>'00-06'!K29</f>
        <v>3.66</v>
      </c>
      <c r="M12" s="20">
        <f>SUM(C12:L12)</f>
        <v>321857.44999999995</v>
      </c>
      <c r="Q12" s="11" t="s">
        <v>79</v>
      </c>
      <c r="R12" s="12">
        <f>'06-12'!B29</f>
        <v>2761.78</v>
      </c>
      <c r="S12" s="12">
        <f>'06-12'!C29</f>
        <v>16962.14</v>
      </c>
      <c r="T12" s="12">
        <f>'06-12'!D29</f>
        <v>252.42</v>
      </c>
      <c r="U12" s="12">
        <f>'06-12'!E29</f>
        <v>113045.53</v>
      </c>
      <c r="V12" s="12">
        <f>'06-12'!F29</f>
        <v>47130.78</v>
      </c>
      <c r="W12" s="12">
        <f>'06-12'!G29</f>
        <v>106384.47</v>
      </c>
      <c r="X12" s="12">
        <f>'06-12'!H29</f>
        <v>21293.01</v>
      </c>
      <c r="Y12" s="12">
        <f>'06-12'!I29</f>
        <v>13785.02</v>
      </c>
      <c r="Z12" s="12">
        <f>'06-12'!J29</f>
        <v>448.54</v>
      </c>
      <c r="AA12" s="12">
        <f>'06-12'!K29</f>
        <v>8.74</v>
      </c>
      <c r="AB12" s="20">
        <f>SUM(R12:AA12)</f>
        <v>322072.43</v>
      </c>
      <c r="AE12" s="11" t="s">
        <v>79</v>
      </c>
      <c r="AF12" s="12">
        <f>'12-18'!B29</f>
        <v>2865.97</v>
      </c>
      <c r="AG12" s="12">
        <f>'12-18'!C29</f>
        <v>16954.86</v>
      </c>
      <c r="AH12" s="12">
        <f>'12-18'!D29</f>
        <v>250.58</v>
      </c>
      <c r="AI12" s="12">
        <f>'12-18'!E29</f>
        <v>111754.65</v>
      </c>
      <c r="AJ12" s="12">
        <f>'12-18'!F29</f>
        <v>47123.88</v>
      </c>
      <c r="AK12" s="12">
        <f>'12-18'!G29</f>
        <v>106377.96</v>
      </c>
      <c r="AL12" s="12">
        <f>'12-18'!H29</f>
        <v>21289.040000000001</v>
      </c>
      <c r="AM12" s="12">
        <f>'12-18'!I29</f>
        <v>13785</v>
      </c>
      <c r="AN12" s="12">
        <f>'12-18'!J29</f>
        <v>448.54</v>
      </c>
      <c r="AO12" s="12">
        <f>'12-18'!K29</f>
        <v>3.59</v>
      </c>
      <c r="AP12" s="20">
        <f>SUM(AF12:AO12)</f>
        <v>320854.07</v>
      </c>
      <c r="AS12" s="11" t="s">
        <v>79</v>
      </c>
      <c r="AT12" s="12">
        <f>'00-18'!B29</f>
        <v>2657.08</v>
      </c>
      <c r="AU12" s="12">
        <f>'00-18'!C29</f>
        <v>16942.66</v>
      </c>
      <c r="AV12" s="12">
        <f>'00-18'!D29</f>
        <v>250.6</v>
      </c>
      <c r="AW12" s="12">
        <f>'00-18'!E29</f>
        <v>108579.9</v>
      </c>
      <c r="AX12" s="12">
        <f>'00-18'!F29</f>
        <v>47123.63</v>
      </c>
      <c r="AY12" s="12">
        <f>'00-18'!G29</f>
        <v>106377.37</v>
      </c>
      <c r="AZ12" s="12">
        <f>'00-18'!H29</f>
        <v>21288.799999999999</v>
      </c>
      <c r="BA12" s="12">
        <f>'00-18'!I29</f>
        <v>13785</v>
      </c>
      <c r="BB12" s="12">
        <f>'00-18'!J29</f>
        <v>448.54</v>
      </c>
      <c r="BC12" s="12">
        <f>'00-18'!K29</f>
        <v>2.4500000000000002</v>
      </c>
      <c r="BD12" s="12">
        <f>'00-18'!L24</f>
        <v>0</v>
      </c>
    </row>
    <row r="13" spans="1:56" x14ac:dyDescent="0.3">
      <c r="B13" s="11" t="s">
        <v>80</v>
      </c>
      <c r="C13" s="19">
        <f t="shared" ref="C13:K13" si="27">C12/C5*100</f>
        <v>99.776504941599285</v>
      </c>
      <c r="D13" s="19">
        <f t="shared" si="27"/>
        <v>99.921442767758563</v>
      </c>
      <c r="E13" s="19">
        <f t="shared" si="27"/>
        <v>99.988134788799243</v>
      </c>
      <c r="F13" s="19">
        <f t="shared" si="27"/>
        <v>98.347927463893001</v>
      </c>
      <c r="G13" s="19">
        <f t="shared" si="27"/>
        <v>99.980487262742599</v>
      </c>
      <c r="H13" s="19">
        <f t="shared" si="27"/>
        <v>99.993871910907345</v>
      </c>
      <c r="I13" s="19">
        <f t="shared" si="27"/>
        <v>99.97601597683267</v>
      </c>
      <c r="J13" s="19">
        <f t="shared" si="27"/>
        <v>99.998259009986029</v>
      </c>
      <c r="K13" s="19">
        <f t="shared" si="27"/>
        <v>100</v>
      </c>
      <c r="L13" s="19"/>
      <c r="M13" s="19">
        <f>M12/M5*100</f>
        <v>99.40167352903751</v>
      </c>
      <c r="Q13" s="11" t="s">
        <v>80</v>
      </c>
      <c r="R13" s="19">
        <f t="shared" ref="R13:Z13" si="28">R12/R5*100</f>
        <v>99.781777716759038</v>
      </c>
      <c r="S13" s="19">
        <f t="shared" si="28"/>
        <v>99.935839387546011</v>
      </c>
      <c r="T13" s="19">
        <f t="shared" si="28"/>
        <v>99.845733950397531</v>
      </c>
      <c r="U13" s="19">
        <f t="shared" si="28"/>
        <v>98.532998746607205</v>
      </c>
      <c r="V13" s="19">
        <f t="shared" si="28"/>
        <v>99.980971473119823</v>
      </c>
      <c r="W13" s="19">
        <f t="shared" si="28"/>
        <v>99.995375478701405</v>
      </c>
      <c r="X13" s="19">
        <f t="shared" si="28"/>
        <v>99.962583881117212</v>
      </c>
      <c r="Y13" s="19">
        <f t="shared" si="28"/>
        <v>100</v>
      </c>
      <c r="Z13" s="19">
        <f t="shared" si="28"/>
        <v>100</v>
      </c>
      <c r="AA13" s="19"/>
      <c r="AB13" s="19">
        <f>AB12/AB5*100</f>
        <v>99.468067430360222</v>
      </c>
      <c r="AE13" s="11" t="s">
        <v>80</v>
      </c>
      <c r="AF13" s="19">
        <f t="shared" ref="AF13:AN13" si="29">AF12/AF5*100</f>
        <v>99.804637168388126</v>
      </c>
      <c r="AG13" s="19">
        <f t="shared" si="29"/>
        <v>99.914139720662405</v>
      </c>
      <c r="AH13" s="19">
        <f t="shared" si="29"/>
        <v>99.271056176214259</v>
      </c>
      <c r="AI13" s="19">
        <f t="shared" si="29"/>
        <v>97.473997766957083</v>
      </c>
      <c r="AJ13" s="19">
        <f t="shared" si="29"/>
        <v>99.985359885832565</v>
      </c>
      <c r="AK13" s="19">
        <f t="shared" si="29"/>
        <v>99.993805491492893</v>
      </c>
      <c r="AL13" s="19">
        <f t="shared" si="29"/>
        <v>99.981355383762107</v>
      </c>
      <c r="AM13" s="19">
        <f t="shared" si="29"/>
        <v>99.999854914972914</v>
      </c>
      <c r="AN13" s="19">
        <f t="shared" si="29"/>
        <v>100</v>
      </c>
      <c r="AO13" s="19"/>
      <c r="AP13" s="19">
        <f>AP12/AP5*100</f>
        <v>99.091792085604837</v>
      </c>
      <c r="AS13" s="11" t="s">
        <v>80</v>
      </c>
      <c r="AT13" s="19">
        <f t="shared" ref="AT13:BB13" si="30">AT12/AT5*100</f>
        <v>99.471398622342022</v>
      </c>
      <c r="AU13" s="19">
        <f t="shared" si="30"/>
        <v>99.772749355907251</v>
      </c>
      <c r="AV13" s="19">
        <f t="shared" si="30"/>
        <v>99.114064230343303</v>
      </c>
      <c r="AW13" s="19">
        <f t="shared" si="30"/>
        <v>94.580262027113491</v>
      </c>
      <c r="AX13" s="19">
        <f t="shared" si="30"/>
        <v>99.946849000470621</v>
      </c>
      <c r="AY13" s="19">
        <f t="shared" si="30"/>
        <v>99.983128957175921</v>
      </c>
      <c r="AZ13" s="19">
        <f t="shared" si="30"/>
        <v>99.919975030332054</v>
      </c>
      <c r="BA13" s="19">
        <f t="shared" si="30"/>
        <v>99.998113927484866</v>
      </c>
      <c r="BB13" s="19">
        <f t="shared" si="30"/>
        <v>100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'06'!B29</f>
        <v>2767.82</v>
      </c>
      <c r="D14" s="9">
        <f>'06'!C29</f>
        <v>16973.03</v>
      </c>
      <c r="E14" s="9">
        <f>'06'!D29</f>
        <v>252.81</v>
      </c>
      <c r="F14" s="9">
        <f>'06'!E29</f>
        <v>114728.6</v>
      </c>
      <c r="G14" s="9">
        <f>'06'!F29</f>
        <v>47139.75</v>
      </c>
      <c r="H14" s="9">
        <f>'06'!G29</f>
        <v>106389.39</v>
      </c>
      <c r="I14" s="9">
        <f>'06'!H29</f>
        <v>21300.98</v>
      </c>
      <c r="J14" s="9">
        <f>'06'!I29</f>
        <v>13785.02</v>
      </c>
      <c r="K14" s="9">
        <f>'06'!J29</f>
        <v>448.54</v>
      </c>
      <c r="L14" s="9">
        <f>'06'!K29</f>
        <v>8.86</v>
      </c>
      <c r="M14" s="9">
        <f>SUM(C14:L14)</f>
        <v>323794.8</v>
      </c>
      <c r="Q14" s="9" t="s">
        <v>83</v>
      </c>
      <c r="R14" s="9">
        <f>'12'!B29</f>
        <v>2871.58</v>
      </c>
      <c r="S14" s="9">
        <f>'12'!C29</f>
        <v>16969.43</v>
      </c>
      <c r="T14" s="9">
        <f>'12'!D29</f>
        <v>252.42</v>
      </c>
      <c r="U14" s="9">
        <f>'12'!E29</f>
        <v>114650.73</v>
      </c>
      <c r="V14" s="9">
        <f>'12'!F29</f>
        <v>47130.78</v>
      </c>
      <c r="W14" s="9">
        <f>'12'!G29</f>
        <v>106384.55</v>
      </c>
      <c r="X14" s="9">
        <f>'12'!H29</f>
        <v>21293.01</v>
      </c>
      <c r="Y14" s="9">
        <f>'12'!I29</f>
        <v>13785.02</v>
      </c>
      <c r="Z14" s="9">
        <f>'12'!J29</f>
        <v>448.54</v>
      </c>
      <c r="AA14" s="9">
        <f>'12'!K29</f>
        <v>8.74</v>
      </c>
      <c r="AB14" s="10">
        <f>SUM(R14:AA14)</f>
        <v>323794.8</v>
      </c>
      <c r="AE14" s="9" t="s">
        <v>81</v>
      </c>
      <c r="AF14" s="9">
        <f>SUM('18'!B29)</f>
        <v>2985.41</v>
      </c>
      <c r="AG14" s="9">
        <f>SUM('18'!C29)</f>
        <v>16973.080000000002</v>
      </c>
      <c r="AH14" s="9">
        <f>SUM('18'!D29)</f>
        <v>250.75</v>
      </c>
      <c r="AI14" s="9">
        <f>SUM('18'!E29)</f>
        <v>114552.84</v>
      </c>
      <c r="AJ14" s="9">
        <f>SUM('18'!F29)</f>
        <v>47123.88</v>
      </c>
      <c r="AK14" s="9">
        <f>SUM('18'!G29)</f>
        <v>106382.67</v>
      </c>
      <c r="AL14" s="9">
        <f>SUM('18'!H29)</f>
        <v>21289.040000000001</v>
      </c>
      <c r="AM14" s="9">
        <f>SUM('18'!I29)</f>
        <v>13785</v>
      </c>
      <c r="AN14" s="9">
        <f>SUM('18'!J29)</f>
        <v>448.54</v>
      </c>
      <c r="AO14" s="9">
        <f>SUM('18'!K29)</f>
        <v>3.59</v>
      </c>
      <c r="AP14" s="10">
        <f>SUM(AF14:AO14)</f>
        <v>323794.8</v>
      </c>
      <c r="AS14" s="9" t="s">
        <v>81</v>
      </c>
      <c r="AT14" s="9">
        <f>AF14</f>
        <v>2985.41</v>
      </c>
      <c r="AU14" s="9">
        <f t="shared" ref="AU14:BC14" si="31">AG14</f>
        <v>16973.080000000002</v>
      </c>
      <c r="AV14" s="9">
        <f t="shared" si="31"/>
        <v>250.75</v>
      </c>
      <c r="AW14" s="9">
        <f t="shared" si="31"/>
        <v>114552.84</v>
      </c>
      <c r="AX14" s="9">
        <f t="shared" si="31"/>
        <v>47123.88</v>
      </c>
      <c r="AY14" s="9">
        <f t="shared" si="31"/>
        <v>106382.67</v>
      </c>
      <c r="AZ14" s="9">
        <f t="shared" si="31"/>
        <v>21289.040000000001</v>
      </c>
      <c r="BA14" s="9">
        <f t="shared" si="31"/>
        <v>13785</v>
      </c>
      <c r="BB14" s="9">
        <f t="shared" si="31"/>
        <v>448.54</v>
      </c>
      <c r="BC14" s="9">
        <f t="shared" si="31"/>
        <v>3.59</v>
      </c>
      <c r="BD14" s="10">
        <f>SUM(AT14:BC14)</f>
        <v>323794.8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FDDAA-0D0F-45EF-A36A-46F7DECB165A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38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00'!B30</f>
        <v>18411.63</v>
      </c>
      <c r="D5" s="9">
        <f>'tieri 00'!C30</f>
        <v>156675.60999999999</v>
      </c>
      <c r="E5" s="9">
        <f>'tieri 00'!D30</f>
        <v>28639.47</v>
      </c>
      <c r="F5" s="9">
        <f>'tieri 00'!E30</f>
        <v>102213.94</v>
      </c>
      <c r="G5" s="9">
        <f>'tieri 00'!F30</f>
        <v>59.68</v>
      </c>
      <c r="H5" s="9">
        <f>'tieri 00'!G30</f>
        <v>158.38999999999999</v>
      </c>
      <c r="I5" s="9">
        <f>'tieri 00'!H30</f>
        <v>1112.1099999999999</v>
      </c>
      <c r="J5" s="9">
        <f>'tieri 00'!I30</f>
        <v>4667.05</v>
      </c>
      <c r="K5" s="9">
        <f>'tieri 00'!J30</f>
        <v>744.64</v>
      </c>
      <c r="L5" s="9">
        <f>'tieri 00'!K30</f>
        <v>0.9</v>
      </c>
      <c r="M5" s="9">
        <f>SUM(C5:L5)</f>
        <v>312683.42000000004</v>
      </c>
      <c r="Q5" s="9" t="s">
        <v>82</v>
      </c>
      <c r="R5" s="9">
        <f>C14</f>
        <v>18523.61</v>
      </c>
      <c r="S5" s="9">
        <f t="shared" ref="S5:AA5" si="0">D14</f>
        <v>156375.95000000001</v>
      </c>
      <c r="T5" s="9">
        <f t="shared" si="0"/>
        <v>28597.17</v>
      </c>
      <c r="U5" s="9">
        <f t="shared" si="0"/>
        <v>102411.76</v>
      </c>
      <c r="V5" s="9">
        <f t="shared" si="0"/>
        <v>59.68</v>
      </c>
      <c r="W5" s="9">
        <f t="shared" si="0"/>
        <v>148.15</v>
      </c>
      <c r="X5" s="9">
        <f t="shared" si="0"/>
        <v>1111.0999999999999</v>
      </c>
      <c r="Y5" s="9">
        <f t="shared" si="0"/>
        <v>4710.82</v>
      </c>
      <c r="Z5" s="9">
        <f t="shared" si="0"/>
        <v>744.56</v>
      </c>
      <c r="AA5" s="9">
        <f t="shared" si="0"/>
        <v>0.62</v>
      </c>
      <c r="AB5" s="10">
        <f>SUM(R5:AA5)</f>
        <v>312683.42</v>
      </c>
      <c r="AE5" s="9" t="s">
        <v>83</v>
      </c>
      <c r="AF5" s="9">
        <f>R14</f>
        <v>19012.490000000002</v>
      </c>
      <c r="AG5" s="9">
        <f t="shared" ref="AG5:AO5" si="1">S14</f>
        <v>155821.74</v>
      </c>
      <c r="AH5" s="9">
        <f t="shared" si="1"/>
        <v>28333.17</v>
      </c>
      <c r="AI5" s="9">
        <f t="shared" si="1"/>
        <v>102720.46</v>
      </c>
      <c r="AJ5" s="9">
        <f t="shared" si="1"/>
        <v>55.92</v>
      </c>
      <c r="AK5" s="9">
        <f t="shared" si="1"/>
        <v>145.80000000000001</v>
      </c>
      <c r="AL5" s="9">
        <f t="shared" si="1"/>
        <v>1111.8499999999999</v>
      </c>
      <c r="AM5" s="9">
        <f t="shared" si="1"/>
        <v>4736.9799999999996</v>
      </c>
      <c r="AN5" s="9">
        <f t="shared" si="1"/>
        <v>744.56</v>
      </c>
      <c r="AO5" s="9">
        <f t="shared" si="1"/>
        <v>0.45</v>
      </c>
      <c r="AP5" s="10">
        <f>SUM(AF5:AO5)</f>
        <v>312683.41999999993</v>
      </c>
      <c r="AS5" s="9" t="s">
        <v>72</v>
      </c>
      <c r="AT5" s="9">
        <f>C5</f>
        <v>18411.63</v>
      </c>
      <c r="AU5" s="9">
        <f t="shared" ref="AU5:BC5" si="2">D5</f>
        <v>156675.60999999999</v>
      </c>
      <c r="AV5" s="9">
        <f t="shared" si="2"/>
        <v>28639.47</v>
      </c>
      <c r="AW5" s="9">
        <f t="shared" si="2"/>
        <v>102213.94</v>
      </c>
      <c r="AX5" s="9">
        <f t="shared" si="2"/>
        <v>59.68</v>
      </c>
      <c r="AY5" s="9">
        <f t="shared" si="2"/>
        <v>158.38999999999999</v>
      </c>
      <c r="AZ5" s="9">
        <f t="shared" si="2"/>
        <v>1112.1099999999999</v>
      </c>
      <c r="BA5" s="9">
        <f t="shared" si="2"/>
        <v>4667.05</v>
      </c>
      <c r="BB5" s="9">
        <f t="shared" si="2"/>
        <v>744.64</v>
      </c>
      <c r="BC5" s="9">
        <f t="shared" si="2"/>
        <v>0.9</v>
      </c>
      <c r="BD5" s="10">
        <f>SUM(AT5:BC5)</f>
        <v>312683.42000000004</v>
      </c>
    </row>
    <row r="6" spans="1:56" ht="28.8" x14ac:dyDescent="0.3">
      <c r="B6" s="11" t="s">
        <v>73</v>
      </c>
      <c r="C6" s="12">
        <f t="shared" ref="C6:K6" si="3">C5-C12</f>
        <v>142.56000000000131</v>
      </c>
      <c r="D6" s="12">
        <f t="shared" si="3"/>
        <v>437.37999999997555</v>
      </c>
      <c r="E6" s="12">
        <f t="shared" si="3"/>
        <v>103.81999999999971</v>
      </c>
      <c r="F6" s="12">
        <f t="shared" si="3"/>
        <v>1091.1199999999953</v>
      </c>
      <c r="G6" s="12">
        <f t="shared" si="3"/>
        <v>0</v>
      </c>
      <c r="H6" s="12">
        <f t="shared" si="3"/>
        <v>10.779999999999973</v>
      </c>
      <c r="I6" s="12">
        <f t="shared" si="3"/>
        <v>1.0099999999999909</v>
      </c>
      <c r="J6" s="12">
        <f t="shared" si="3"/>
        <v>0.86999999999989086</v>
      </c>
      <c r="K6" s="12">
        <f t="shared" si="3"/>
        <v>8.0000000000040927E-2</v>
      </c>
      <c r="L6" s="12"/>
      <c r="M6" s="12">
        <f>M5-M12</f>
        <v>1787.9000000000815</v>
      </c>
      <c r="Q6" s="11" t="s">
        <v>73</v>
      </c>
      <c r="R6" s="12">
        <f t="shared" ref="R6:Z6" si="4">R5-R12</f>
        <v>86.459999999999127</v>
      </c>
      <c r="S6" s="12">
        <f t="shared" si="4"/>
        <v>695.0800000000163</v>
      </c>
      <c r="T6" s="12">
        <f t="shared" si="4"/>
        <v>281.03999999999724</v>
      </c>
      <c r="U6" s="12">
        <f t="shared" si="4"/>
        <v>2002.7399999999907</v>
      </c>
      <c r="V6" s="12">
        <f t="shared" si="4"/>
        <v>4.32</v>
      </c>
      <c r="W6" s="12">
        <f t="shared" si="4"/>
        <v>2.5900000000000034</v>
      </c>
      <c r="X6" s="12">
        <f t="shared" si="4"/>
        <v>0.54999999999995453</v>
      </c>
      <c r="Y6" s="12">
        <f t="shared" si="4"/>
        <v>1.1999999999998181</v>
      </c>
      <c r="Z6" s="12">
        <f t="shared" si="4"/>
        <v>0</v>
      </c>
      <c r="AA6" s="12"/>
      <c r="AB6" s="12">
        <f>AB5-AB12</f>
        <v>3074.1600000000326</v>
      </c>
      <c r="AE6" s="11" t="s">
        <v>73</v>
      </c>
      <c r="AF6" s="12">
        <f t="shared" ref="AF6:AN6" si="5">AF5-AF12</f>
        <v>216.59000000000015</v>
      </c>
      <c r="AG6" s="12">
        <f t="shared" si="5"/>
        <v>553.44000000000233</v>
      </c>
      <c r="AH6" s="12">
        <f t="shared" si="5"/>
        <v>135.92999999999665</v>
      </c>
      <c r="AI6" s="12">
        <f t="shared" si="5"/>
        <v>2442.6900000000023</v>
      </c>
      <c r="AJ6" s="12">
        <f t="shared" si="5"/>
        <v>0</v>
      </c>
      <c r="AK6" s="12">
        <f t="shared" si="5"/>
        <v>8.0200000000000102</v>
      </c>
      <c r="AL6" s="12">
        <f t="shared" si="5"/>
        <v>1.5399999999999636</v>
      </c>
      <c r="AM6" s="12">
        <f t="shared" si="5"/>
        <v>3.4599999999991269</v>
      </c>
      <c r="AN6" s="12">
        <f t="shared" si="5"/>
        <v>0.26999999999998181</v>
      </c>
      <c r="AO6" s="12"/>
      <c r="AP6" s="12">
        <f>AP5-AP12</f>
        <v>3362.3899999999558</v>
      </c>
      <c r="AS6" s="11" t="s">
        <v>73</v>
      </c>
      <c r="AT6" s="12">
        <f t="shared" ref="AT6:BB6" si="6">AT5-AT12</f>
        <v>245.77000000000044</v>
      </c>
      <c r="AU6" s="12">
        <f t="shared" si="6"/>
        <v>1665.7999999999884</v>
      </c>
      <c r="AV6" s="12">
        <f t="shared" si="6"/>
        <v>507.56999999999971</v>
      </c>
      <c r="AW6" s="12">
        <f t="shared" si="6"/>
        <v>5180.7200000000012</v>
      </c>
      <c r="AX6" s="12">
        <f t="shared" si="6"/>
        <v>4.32</v>
      </c>
      <c r="AY6" s="12">
        <f t="shared" si="6"/>
        <v>20.839999999999975</v>
      </c>
      <c r="AZ6" s="12">
        <f t="shared" si="6"/>
        <v>3.0999999999999091</v>
      </c>
      <c r="BA6" s="12">
        <f t="shared" si="6"/>
        <v>5.25</v>
      </c>
      <c r="BB6" s="12">
        <f t="shared" si="6"/>
        <v>0.35000000000002274</v>
      </c>
      <c r="BC6" s="12"/>
      <c r="BD6" s="12">
        <f>BD5-BD12</f>
        <v>312683.42000000004</v>
      </c>
    </row>
    <row r="7" spans="1:56" ht="28.8" x14ac:dyDescent="0.3">
      <c r="B7" s="11" t="s">
        <v>74</v>
      </c>
      <c r="C7" s="12">
        <f t="shared" ref="C7:K7" si="7">C14-C12</f>
        <v>254.54000000000087</v>
      </c>
      <c r="D7" s="12">
        <f t="shared" si="7"/>
        <v>137.72000000000116</v>
      </c>
      <c r="E7" s="12">
        <f t="shared" si="7"/>
        <v>61.519999999996799</v>
      </c>
      <c r="F7" s="12">
        <f t="shared" si="7"/>
        <v>1288.9399999999878</v>
      </c>
      <c r="G7" s="12">
        <f t="shared" si="7"/>
        <v>0</v>
      </c>
      <c r="H7" s="12">
        <f t="shared" si="7"/>
        <v>0.53999999999999204</v>
      </c>
      <c r="I7" s="12">
        <f t="shared" si="7"/>
        <v>0</v>
      </c>
      <c r="J7" s="12">
        <f t="shared" si="7"/>
        <v>44.639999999999418</v>
      </c>
      <c r="K7" s="12">
        <f t="shared" si="7"/>
        <v>0</v>
      </c>
      <c r="L7" s="12"/>
      <c r="M7" s="12">
        <f>M14-M12</f>
        <v>1787.9000000000233</v>
      </c>
      <c r="Q7" s="11" t="s">
        <v>74</v>
      </c>
      <c r="R7" s="12">
        <f t="shared" ref="R7:Z7" si="8">R14-R12</f>
        <v>575.34000000000015</v>
      </c>
      <c r="S7" s="12">
        <f t="shared" si="8"/>
        <v>140.86999999999534</v>
      </c>
      <c r="T7" s="12">
        <f t="shared" si="8"/>
        <v>17.039999999997235</v>
      </c>
      <c r="U7" s="12">
        <f t="shared" si="8"/>
        <v>2311.4400000000023</v>
      </c>
      <c r="V7" s="12">
        <f t="shared" si="8"/>
        <v>0.56000000000000227</v>
      </c>
      <c r="W7" s="12">
        <f t="shared" si="8"/>
        <v>0.24000000000000909</v>
      </c>
      <c r="X7" s="12">
        <f t="shared" si="8"/>
        <v>1.2999999999999545</v>
      </c>
      <c r="Y7" s="12">
        <f t="shared" si="8"/>
        <v>27.359999999999673</v>
      </c>
      <c r="Z7" s="12">
        <f t="shared" si="8"/>
        <v>0</v>
      </c>
      <c r="AA7" s="12"/>
      <c r="AB7" s="12">
        <f>AB14-AB12</f>
        <v>3074.1599999999744</v>
      </c>
      <c r="AE7" s="11" t="s">
        <v>74</v>
      </c>
      <c r="AF7" s="12">
        <f t="shared" ref="AF7:AN7" si="9">AF14-AF12</f>
        <v>618.18000000000029</v>
      </c>
      <c r="AG7" s="12">
        <f t="shared" si="9"/>
        <v>126.02999999999884</v>
      </c>
      <c r="AH7" s="12">
        <f t="shared" si="9"/>
        <v>55.539999999997235</v>
      </c>
      <c r="AI7" s="12">
        <f t="shared" si="9"/>
        <v>2519.75</v>
      </c>
      <c r="AJ7" s="12">
        <f t="shared" si="9"/>
        <v>0.40999999999999659</v>
      </c>
      <c r="AK7" s="12">
        <f t="shared" si="9"/>
        <v>7.5200000000000102</v>
      </c>
      <c r="AL7" s="12">
        <f t="shared" si="9"/>
        <v>0.79999999999995453</v>
      </c>
      <c r="AM7" s="12">
        <f t="shared" si="9"/>
        <v>33.269999999999527</v>
      </c>
      <c r="AN7" s="12">
        <f t="shared" si="9"/>
        <v>0</v>
      </c>
      <c r="AO7" s="12"/>
      <c r="AP7" s="12">
        <f>AP14-AP12</f>
        <v>3362.3899999999558</v>
      </c>
      <c r="AS7" s="11" t="s">
        <v>74</v>
      </c>
      <c r="AT7" s="12">
        <f t="shared" ref="AT7:BB7" si="10">AT14-AT12</f>
        <v>1248.2200000000012</v>
      </c>
      <c r="AU7" s="12">
        <f t="shared" si="10"/>
        <v>384.51999999998952</v>
      </c>
      <c r="AV7" s="12">
        <f t="shared" si="10"/>
        <v>120.87999999999738</v>
      </c>
      <c r="AW7" s="12">
        <f t="shared" si="10"/>
        <v>5764.3000000000029</v>
      </c>
      <c r="AX7" s="12">
        <f t="shared" si="10"/>
        <v>0.96999999999999886</v>
      </c>
      <c r="AY7" s="12">
        <f t="shared" si="10"/>
        <v>7.75</v>
      </c>
      <c r="AZ7" s="12">
        <f t="shared" si="10"/>
        <v>2.0999999999999091</v>
      </c>
      <c r="BA7" s="12">
        <f t="shared" si="10"/>
        <v>104.98999999999978</v>
      </c>
      <c r="BB7" s="12">
        <f t="shared" si="10"/>
        <v>0</v>
      </c>
      <c r="BC7" s="12"/>
      <c r="BD7" s="12">
        <f>BD14-BD12</f>
        <v>312683.41999999993</v>
      </c>
    </row>
    <row r="8" spans="1:56" ht="28.8" x14ac:dyDescent="0.3">
      <c r="B8" s="11" t="s">
        <v>75</v>
      </c>
      <c r="C8" s="13">
        <f t="shared" ref="C8:K8" si="11">C7-C6</f>
        <v>111.97999999999956</v>
      </c>
      <c r="D8" s="13">
        <f t="shared" si="11"/>
        <v>-299.65999999997439</v>
      </c>
      <c r="E8" s="13">
        <f t="shared" si="11"/>
        <v>-42.30000000000291</v>
      </c>
      <c r="F8" s="13">
        <f t="shared" si="11"/>
        <v>197.81999999999243</v>
      </c>
      <c r="G8" s="13">
        <f t="shared" si="11"/>
        <v>0</v>
      </c>
      <c r="H8" s="13">
        <f t="shared" si="11"/>
        <v>-10.239999999999981</v>
      </c>
      <c r="I8" s="13">
        <f t="shared" si="11"/>
        <v>-1.0099999999999909</v>
      </c>
      <c r="J8" s="13">
        <f t="shared" si="11"/>
        <v>43.769999999999527</v>
      </c>
      <c r="K8" s="13">
        <f t="shared" si="11"/>
        <v>-8.0000000000040927E-2</v>
      </c>
      <c r="L8" s="13"/>
      <c r="M8" s="14"/>
      <c r="Q8" s="11" t="s">
        <v>75</v>
      </c>
      <c r="R8" s="13">
        <f t="shared" ref="R8:Z8" si="12">R7-R6</f>
        <v>488.88000000000102</v>
      </c>
      <c r="S8" s="13">
        <f t="shared" si="12"/>
        <v>-554.21000000002095</v>
      </c>
      <c r="T8" s="13">
        <f t="shared" si="12"/>
        <v>-264</v>
      </c>
      <c r="U8" s="13">
        <f t="shared" si="12"/>
        <v>308.70000000001164</v>
      </c>
      <c r="V8" s="13">
        <f t="shared" si="12"/>
        <v>-3.759999999999998</v>
      </c>
      <c r="W8" s="13">
        <f t="shared" si="12"/>
        <v>-2.3499999999999943</v>
      </c>
      <c r="X8" s="13">
        <f t="shared" si="12"/>
        <v>0.75</v>
      </c>
      <c r="Y8" s="13">
        <f t="shared" si="12"/>
        <v>26.159999999999854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401.59000000000015</v>
      </c>
      <c r="AG8" s="13">
        <f t="shared" si="13"/>
        <v>-427.41000000000349</v>
      </c>
      <c r="AH8" s="13">
        <f t="shared" si="13"/>
        <v>-80.389999999999418</v>
      </c>
      <c r="AI8" s="13">
        <f t="shared" si="13"/>
        <v>77.059999999997672</v>
      </c>
      <c r="AJ8" s="13">
        <f t="shared" si="13"/>
        <v>0.40999999999999659</v>
      </c>
      <c r="AK8" s="13">
        <f t="shared" si="13"/>
        <v>-0.5</v>
      </c>
      <c r="AL8" s="13">
        <f t="shared" si="13"/>
        <v>-0.74000000000000909</v>
      </c>
      <c r="AM8" s="13">
        <f t="shared" si="13"/>
        <v>29.8100000000004</v>
      </c>
      <c r="AN8" s="13">
        <f t="shared" si="13"/>
        <v>-0.26999999999998181</v>
      </c>
      <c r="AO8" s="13"/>
      <c r="AP8" s="14"/>
      <c r="AS8" s="11" t="s">
        <v>75</v>
      </c>
      <c r="AT8" s="13">
        <f t="shared" ref="AT8:BB8" si="14">AT7-AT6</f>
        <v>1002.4500000000007</v>
      </c>
      <c r="AU8" s="13">
        <f t="shared" si="14"/>
        <v>-1281.2799999999988</v>
      </c>
      <c r="AV8" s="13">
        <f t="shared" si="14"/>
        <v>-386.69000000000233</v>
      </c>
      <c r="AW8" s="13">
        <f t="shared" si="14"/>
        <v>583.58000000000175</v>
      </c>
      <c r="AX8" s="13">
        <f t="shared" si="14"/>
        <v>-3.3500000000000014</v>
      </c>
      <c r="AY8" s="13">
        <f t="shared" si="14"/>
        <v>-13.089999999999975</v>
      </c>
      <c r="AZ8" s="13">
        <f t="shared" si="14"/>
        <v>-1</v>
      </c>
      <c r="BA8" s="13">
        <f t="shared" si="14"/>
        <v>99.739999999999782</v>
      </c>
      <c r="BB8" s="13">
        <f t="shared" si="14"/>
        <v>-0.35000000000002274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0.60820253285558934</v>
      </c>
      <c r="D9" s="16">
        <f t="shared" si="15"/>
        <v>-0.19126142224687967</v>
      </c>
      <c r="E9" s="16">
        <f t="shared" si="15"/>
        <v>-0.14769826396928054</v>
      </c>
      <c r="F9" s="16">
        <f t="shared" si="15"/>
        <v>0.19353524577958001</v>
      </c>
      <c r="G9" s="16">
        <f t="shared" si="15"/>
        <v>0</v>
      </c>
      <c r="H9" s="16">
        <f t="shared" si="15"/>
        <v>-6.4650546120335761</v>
      </c>
      <c r="I9" s="16">
        <f t="shared" si="15"/>
        <v>-9.0818354299483955E-2</v>
      </c>
      <c r="J9" s="16">
        <f t="shared" si="15"/>
        <v>0.93785153362401352</v>
      </c>
      <c r="K9" s="16">
        <f t="shared" si="15"/>
        <v>-1.0743446497641938E-2</v>
      </c>
      <c r="L9" s="16"/>
      <c r="M9" s="17"/>
      <c r="Q9" s="15" t="s">
        <v>76</v>
      </c>
      <c r="R9" s="16">
        <f t="shared" ref="R9:Z9" si="16">R8/R5*100</f>
        <v>2.6392263711015347</v>
      </c>
      <c r="S9" s="16">
        <f t="shared" si="16"/>
        <v>-0.35440871822043024</v>
      </c>
      <c r="T9" s="16">
        <f t="shared" si="16"/>
        <v>-0.92316827154575087</v>
      </c>
      <c r="U9" s="16">
        <f t="shared" si="16"/>
        <v>0.30143022637245143</v>
      </c>
      <c r="V9" s="16">
        <f t="shared" si="16"/>
        <v>-6.3002680965147428</v>
      </c>
      <c r="W9" s="16">
        <f t="shared" si="16"/>
        <v>-1.5862301721228447</v>
      </c>
      <c r="X9" s="16">
        <f t="shared" si="16"/>
        <v>6.7500675006750069E-2</v>
      </c>
      <c r="Y9" s="16">
        <f t="shared" si="16"/>
        <v>0.55531733328804445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2.1122430570640676</v>
      </c>
      <c r="AG9" s="16">
        <f t="shared" si="17"/>
        <v>-0.2742942031067061</v>
      </c>
      <c r="AH9" s="16">
        <f t="shared" si="17"/>
        <v>-0.28373104739074179</v>
      </c>
      <c r="AI9" s="16">
        <f t="shared" si="17"/>
        <v>7.5019134454808387E-2</v>
      </c>
      <c r="AJ9" s="16">
        <f t="shared" si="17"/>
        <v>0.73319027181687513</v>
      </c>
      <c r="AK9" s="16">
        <f t="shared" si="17"/>
        <v>-0.34293552812071332</v>
      </c>
      <c r="AL9" s="16">
        <f t="shared" si="17"/>
        <v>-6.6555740432613142E-2</v>
      </c>
      <c r="AM9" s="16">
        <f t="shared" si="17"/>
        <v>0.62930390248640278</v>
      </c>
      <c r="AN9" s="16">
        <f t="shared" si="17"/>
        <v>-3.6263027828513733E-2</v>
      </c>
      <c r="AO9" s="16"/>
      <c r="AP9" s="17"/>
      <c r="AS9" s="15" t="s">
        <v>76</v>
      </c>
      <c r="AT9" s="16">
        <f t="shared" ref="AT9:BB9" si="18">AT8/AT5*100</f>
        <v>5.4446564481254542</v>
      </c>
      <c r="AU9" s="16">
        <f t="shared" si="18"/>
        <v>-0.81779161415104684</v>
      </c>
      <c r="AV9" s="16">
        <f t="shared" si="18"/>
        <v>-1.3501995672406029</v>
      </c>
      <c r="AW9" s="16">
        <f t="shared" si="18"/>
        <v>0.57093973679128474</v>
      </c>
      <c r="AX9" s="16">
        <f t="shared" si="18"/>
        <v>-5.6132707774798956</v>
      </c>
      <c r="AY9" s="16">
        <f t="shared" si="18"/>
        <v>-8.2644106319843278</v>
      </c>
      <c r="AZ9" s="16">
        <f t="shared" si="18"/>
        <v>-8.9919162672757194E-2</v>
      </c>
      <c r="BA9" s="16">
        <f t="shared" si="18"/>
        <v>2.1371101659506495</v>
      </c>
      <c r="BB9" s="16">
        <f t="shared" si="18"/>
        <v>-4.7002578427162489E-2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397.10000000000218</v>
      </c>
      <c r="D10" s="18">
        <f t="shared" si="19"/>
        <v>575.09999999997672</v>
      </c>
      <c r="E10" s="18">
        <f t="shared" si="19"/>
        <v>165.33999999999651</v>
      </c>
      <c r="F10" s="18">
        <f t="shared" si="19"/>
        <v>2380.0599999999831</v>
      </c>
      <c r="G10" s="18">
        <f t="shared" si="19"/>
        <v>0</v>
      </c>
      <c r="H10" s="18">
        <f t="shared" si="19"/>
        <v>11.319999999999965</v>
      </c>
      <c r="I10" s="18">
        <f t="shared" si="19"/>
        <v>1.0099999999999909</v>
      </c>
      <c r="J10" s="18">
        <f t="shared" si="19"/>
        <v>45.509999999999309</v>
      </c>
      <c r="K10" s="18">
        <f t="shared" si="19"/>
        <v>8.0000000000040927E-2</v>
      </c>
      <c r="L10" s="18"/>
      <c r="M10" s="18">
        <f>M6+M7</f>
        <v>3575.8000000001048</v>
      </c>
      <c r="Q10" s="11" t="s">
        <v>77</v>
      </c>
      <c r="R10" s="18">
        <f t="shared" ref="R10:Z10" si="20">R6+R7</f>
        <v>661.79999999999927</v>
      </c>
      <c r="S10" s="18">
        <f t="shared" si="20"/>
        <v>835.95000000001164</v>
      </c>
      <c r="T10" s="18">
        <f t="shared" si="20"/>
        <v>298.07999999999447</v>
      </c>
      <c r="U10" s="18">
        <f t="shared" si="20"/>
        <v>4314.179999999993</v>
      </c>
      <c r="V10" s="18">
        <f t="shared" si="20"/>
        <v>4.8800000000000026</v>
      </c>
      <c r="W10" s="18">
        <f t="shared" si="20"/>
        <v>2.8300000000000125</v>
      </c>
      <c r="X10" s="18">
        <f t="shared" si="20"/>
        <v>1.8499999999999091</v>
      </c>
      <c r="Y10" s="18">
        <f t="shared" si="20"/>
        <v>28.559999999999491</v>
      </c>
      <c r="Z10" s="18">
        <f t="shared" si="20"/>
        <v>0</v>
      </c>
      <c r="AA10" s="18"/>
      <c r="AB10" s="18">
        <f>AB6+AB7</f>
        <v>6148.320000000007</v>
      </c>
      <c r="AE10" s="11" t="s">
        <v>77</v>
      </c>
      <c r="AF10" s="18">
        <f t="shared" ref="AF10:AN10" si="21">AF6+AF7</f>
        <v>834.77000000000044</v>
      </c>
      <c r="AG10" s="18">
        <f t="shared" si="21"/>
        <v>679.47000000000116</v>
      </c>
      <c r="AH10" s="18">
        <f t="shared" si="21"/>
        <v>191.46999999999389</v>
      </c>
      <c r="AI10" s="18">
        <f t="shared" si="21"/>
        <v>4962.4400000000023</v>
      </c>
      <c r="AJ10" s="18">
        <f t="shared" si="21"/>
        <v>0.40999999999999659</v>
      </c>
      <c r="AK10" s="18">
        <f t="shared" si="21"/>
        <v>15.54000000000002</v>
      </c>
      <c r="AL10" s="18">
        <f t="shared" si="21"/>
        <v>2.3399999999999181</v>
      </c>
      <c r="AM10" s="18">
        <f t="shared" si="21"/>
        <v>36.729999999998654</v>
      </c>
      <c r="AN10" s="18">
        <f t="shared" si="21"/>
        <v>0.26999999999998181</v>
      </c>
      <c r="AO10" s="18"/>
      <c r="AP10" s="18">
        <f>AP6+AP7</f>
        <v>6724.7799999999115</v>
      </c>
      <c r="AS10" s="11" t="s">
        <v>77</v>
      </c>
      <c r="AT10" s="18">
        <f t="shared" ref="AT10:BB10" si="22">AT6+AT7</f>
        <v>1493.9900000000016</v>
      </c>
      <c r="AU10" s="18">
        <f t="shared" si="22"/>
        <v>2050.3199999999779</v>
      </c>
      <c r="AV10" s="18">
        <f t="shared" si="22"/>
        <v>628.44999999999709</v>
      </c>
      <c r="AW10" s="18">
        <f t="shared" si="22"/>
        <v>10945.020000000004</v>
      </c>
      <c r="AX10" s="18">
        <f t="shared" si="22"/>
        <v>5.2899999999999991</v>
      </c>
      <c r="AY10" s="18">
        <f t="shared" si="22"/>
        <v>28.589999999999975</v>
      </c>
      <c r="AZ10" s="18">
        <f t="shared" si="22"/>
        <v>5.1999999999998181</v>
      </c>
      <c r="BA10" s="18">
        <f t="shared" si="22"/>
        <v>110.23999999999978</v>
      </c>
      <c r="BB10" s="18">
        <f t="shared" si="22"/>
        <v>0.35000000000002274</v>
      </c>
      <c r="BC10" s="18"/>
      <c r="BD10" s="18">
        <f>BD6+BD7</f>
        <v>625366.84</v>
      </c>
    </row>
    <row r="11" spans="1:56" ht="28.8" x14ac:dyDescent="0.3">
      <c r="B11" s="11" t="s">
        <v>78</v>
      </c>
      <c r="C11" s="19">
        <f t="shared" ref="C11:K11" si="23">C10/C5*100</f>
        <v>2.1567889426411577</v>
      </c>
      <c r="D11" s="19">
        <f t="shared" si="23"/>
        <v>0.36706415248676982</v>
      </c>
      <c r="E11" s="19">
        <f t="shared" si="23"/>
        <v>0.57731515282928247</v>
      </c>
      <c r="F11" s="19">
        <f t="shared" si="23"/>
        <v>2.3285082250033442</v>
      </c>
      <c r="G11" s="19">
        <f t="shared" si="23"/>
        <v>0</v>
      </c>
      <c r="H11" s="19">
        <f t="shared" si="23"/>
        <v>7.1469158406464839</v>
      </c>
      <c r="I11" s="19">
        <f t="shared" si="23"/>
        <v>9.0818354299483955E-2</v>
      </c>
      <c r="J11" s="19">
        <f t="shared" si="23"/>
        <v>0.97513418540618391</v>
      </c>
      <c r="K11" s="19">
        <f t="shared" si="23"/>
        <v>1.0743446497641938E-2</v>
      </c>
      <c r="L11" s="19"/>
      <c r="M11" s="19">
        <f>M10/M5*100</f>
        <v>1.1435847797750531</v>
      </c>
      <c r="Q11" s="11" t="s">
        <v>78</v>
      </c>
      <c r="R11" s="19">
        <f t="shared" ref="R11:Z11" si="24">R10/R5*100</f>
        <v>3.5727377114935983</v>
      </c>
      <c r="S11" s="19">
        <f t="shared" si="24"/>
        <v>0.53457708810083115</v>
      </c>
      <c r="T11" s="19">
        <f t="shared" si="24"/>
        <v>1.0423409029634558</v>
      </c>
      <c r="U11" s="19">
        <f t="shared" si="24"/>
        <v>4.2125826174650189</v>
      </c>
      <c r="V11" s="19">
        <f t="shared" si="24"/>
        <v>8.1769436997319076</v>
      </c>
      <c r="W11" s="19">
        <f t="shared" si="24"/>
        <v>1.9102261221734813</v>
      </c>
      <c r="X11" s="19">
        <f t="shared" si="24"/>
        <v>0.16650166501664199</v>
      </c>
      <c r="Y11" s="19">
        <f t="shared" si="24"/>
        <v>0.60626387762638978</v>
      </c>
      <c r="Z11" s="19">
        <f t="shared" si="24"/>
        <v>0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4.3906400476739256</v>
      </c>
      <c r="AG11" s="19">
        <f t="shared" si="25"/>
        <v>0.4360559701104616</v>
      </c>
      <c r="AH11" s="19">
        <f t="shared" si="25"/>
        <v>0.67578036626326643</v>
      </c>
      <c r="AI11" s="19">
        <f t="shared" si="25"/>
        <v>4.8310141913305316</v>
      </c>
      <c r="AJ11" s="19">
        <f t="shared" si="25"/>
        <v>0.73319027181687513</v>
      </c>
      <c r="AK11" s="19">
        <f t="shared" si="25"/>
        <v>10.658436213991783</v>
      </c>
      <c r="AL11" s="19">
        <f t="shared" si="25"/>
        <v>0.21046004407068564</v>
      </c>
      <c r="AM11" s="19">
        <f t="shared" si="25"/>
        <v>0.77538853868917867</v>
      </c>
      <c r="AN11" s="19">
        <f t="shared" si="25"/>
        <v>3.6263027828513733E-2</v>
      </c>
      <c r="AO11" s="19"/>
      <c r="AP11" s="19">
        <f>AP10/AP5*100</f>
        <v>2.1506672787447165</v>
      </c>
      <c r="AS11" s="11" t="s">
        <v>78</v>
      </c>
      <c r="AT11" s="19">
        <f t="shared" ref="AT11:BA11" si="26">AT10/AT5*100</f>
        <v>8.1143820509102209</v>
      </c>
      <c r="AU11" s="19">
        <f t="shared" si="26"/>
        <v>1.3086401897525584</v>
      </c>
      <c r="AV11" s="19">
        <f t="shared" si="26"/>
        <v>2.1943492669382394</v>
      </c>
      <c r="AW11" s="19">
        <f t="shared" si="26"/>
        <v>10.707952359531395</v>
      </c>
      <c r="AX11" s="19">
        <f t="shared" si="26"/>
        <v>8.8639410187667558</v>
      </c>
      <c r="AY11" s="19">
        <f t="shared" si="26"/>
        <v>18.050381968558607</v>
      </c>
      <c r="AZ11" s="19">
        <f t="shared" si="26"/>
        <v>0.46757964589832113</v>
      </c>
      <c r="BA11" s="19">
        <f t="shared" si="26"/>
        <v>2.3620916853258436</v>
      </c>
      <c r="BB11" s="19">
        <f ca="1">BB11/BB5*100</f>
        <v>0</v>
      </c>
      <c r="BC11" s="19"/>
      <c r="BD11" s="19">
        <f>BD10/BD5*100</f>
        <v>199.99999999999994</v>
      </c>
    </row>
    <row r="12" spans="1:56" x14ac:dyDescent="0.3">
      <c r="B12" s="11" t="s">
        <v>79</v>
      </c>
      <c r="C12" s="12">
        <f>'00-06'!B30</f>
        <v>18269.07</v>
      </c>
      <c r="D12" s="12">
        <f>'00-06'!C30</f>
        <v>156238.23000000001</v>
      </c>
      <c r="E12" s="12">
        <f>'00-06'!D30</f>
        <v>28535.65</v>
      </c>
      <c r="F12" s="12">
        <f>'00-06'!E30</f>
        <v>101122.82</v>
      </c>
      <c r="G12" s="12">
        <f>'00-06'!F30</f>
        <v>59.68</v>
      </c>
      <c r="H12" s="12">
        <f>'00-06'!G30</f>
        <v>147.61000000000001</v>
      </c>
      <c r="I12" s="12">
        <f>'00-06'!H30</f>
        <v>1111.0999999999999</v>
      </c>
      <c r="J12" s="12">
        <f>'00-06'!I30</f>
        <v>4666.18</v>
      </c>
      <c r="K12" s="12">
        <f>'00-06'!J30</f>
        <v>744.56</v>
      </c>
      <c r="L12" s="12">
        <f>'00-06'!K30</f>
        <v>0.62</v>
      </c>
      <c r="M12" s="20">
        <f>SUM(C12:L12)</f>
        <v>310895.51999999996</v>
      </c>
      <c r="Q12" s="11" t="s">
        <v>79</v>
      </c>
      <c r="R12" s="12">
        <f>'06-12'!B30</f>
        <v>18437.150000000001</v>
      </c>
      <c r="S12" s="12">
        <f>'06-12'!C30</f>
        <v>155680.87</v>
      </c>
      <c r="T12" s="12">
        <f>'06-12'!D30</f>
        <v>28316.13</v>
      </c>
      <c r="U12" s="12">
        <f>'06-12'!E30</f>
        <v>100409.02</v>
      </c>
      <c r="V12" s="12">
        <f>'06-12'!F30</f>
        <v>55.36</v>
      </c>
      <c r="W12" s="12">
        <f>'06-12'!G30</f>
        <v>145.56</v>
      </c>
      <c r="X12" s="12">
        <f>'06-12'!H30</f>
        <v>1110.55</v>
      </c>
      <c r="Y12" s="12">
        <f>'06-12'!I30</f>
        <v>4709.62</v>
      </c>
      <c r="Z12" s="12">
        <f>'06-12'!J30</f>
        <v>744.56</v>
      </c>
      <c r="AA12" s="12">
        <f>'06-12'!K30</f>
        <v>0.44</v>
      </c>
      <c r="AB12" s="20">
        <f>SUM(R12:AA12)</f>
        <v>309609.25999999995</v>
      </c>
      <c r="AE12" s="11" t="s">
        <v>79</v>
      </c>
      <c r="AF12" s="12">
        <f>'12-18'!B30</f>
        <v>18795.900000000001</v>
      </c>
      <c r="AG12" s="12">
        <f>'12-18'!C30</f>
        <v>155268.29999999999</v>
      </c>
      <c r="AH12" s="12">
        <f>'12-18'!D30</f>
        <v>28197.24</v>
      </c>
      <c r="AI12" s="12">
        <f>'12-18'!E30</f>
        <v>100277.77</v>
      </c>
      <c r="AJ12" s="12">
        <f>'12-18'!F30</f>
        <v>55.92</v>
      </c>
      <c r="AK12" s="12">
        <f>'12-18'!G30</f>
        <v>137.78</v>
      </c>
      <c r="AL12" s="12">
        <f>'12-18'!H30</f>
        <v>1110.31</v>
      </c>
      <c r="AM12" s="12">
        <f>'12-18'!I30</f>
        <v>4733.5200000000004</v>
      </c>
      <c r="AN12" s="12">
        <f>'12-18'!J30</f>
        <v>744.29</v>
      </c>
      <c r="AO12" s="12">
        <f>'12-18'!K30</f>
        <v>0</v>
      </c>
      <c r="AP12" s="20">
        <f>SUM(AF12:AO12)</f>
        <v>309321.02999999997</v>
      </c>
      <c r="AS12" s="11" t="s">
        <v>79</v>
      </c>
      <c r="AT12" s="12">
        <f>'00-18'!B30</f>
        <v>18165.86</v>
      </c>
      <c r="AU12" s="12">
        <f>'00-18'!C30</f>
        <v>155009.81</v>
      </c>
      <c r="AV12" s="12">
        <f>'00-18'!D30</f>
        <v>28131.9</v>
      </c>
      <c r="AW12" s="12">
        <f>'00-18'!E30</f>
        <v>97033.22</v>
      </c>
      <c r="AX12" s="12">
        <f>'00-18'!F30</f>
        <v>55.36</v>
      </c>
      <c r="AY12" s="12">
        <f>'00-18'!G30</f>
        <v>137.55000000000001</v>
      </c>
      <c r="AZ12" s="12">
        <f>'00-18'!H30</f>
        <v>1109.01</v>
      </c>
      <c r="BA12" s="12">
        <f>'00-18'!I30</f>
        <v>4661.8</v>
      </c>
      <c r="BB12" s="12">
        <f>'00-18'!J30</f>
        <v>744.29</v>
      </c>
      <c r="BC12" s="12">
        <f>'00-18'!K30</f>
        <v>0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99.225706795107214</v>
      </c>
      <c r="D13" s="19">
        <f t="shared" si="27"/>
        <v>99.720837212633171</v>
      </c>
      <c r="E13" s="19">
        <f t="shared" si="27"/>
        <v>99.63749329160072</v>
      </c>
      <c r="F13" s="19">
        <f t="shared" si="27"/>
        <v>98.932513510388119</v>
      </c>
      <c r="G13" s="19">
        <f t="shared" si="27"/>
        <v>100</v>
      </c>
      <c r="H13" s="19">
        <f t="shared" si="27"/>
        <v>93.194014773659973</v>
      </c>
      <c r="I13" s="19">
        <f t="shared" si="27"/>
        <v>99.909181645700514</v>
      </c>
      <c r="J13" s="19">
        <f t="shared" si="27"/>
        <v>99.981358674108918</v>
      </c>
      <c r="K13" s="19">
        <f t="shared" si="27"/>
        <v>99.989256553502358</v>
      </c>
      <c r="L13" s="19"/>
      <c r="M13" s="19">
        <f>M12/M5*100</f>
        <v>99.428207610112466</v>
      </c>
      <c r="Q13" s="11" t="s">
        <v>80</v>
      </c>
      <c r="R13" s="19">
        <f t="shared" ref="R13:Z13" si="28">R12/R5*100</f>
        <v>99.533244329803978</v>
      </c>
      <c r="S13" s="19">
        <f t="shared" si="28"/>
        <v>99.555507096839364</v>
      </c>
      <c r="T13" s="19">
        <f t="shared" si="28"/>
        <v>99.017245412745396</v>
      </c>
      <c r="U13" s="19">
        <f t="shared" si="28"/>
        <v>98.044423804453714</v>
      </c>
      <c r="V13" s="19">
        <f t="shared" si="28"/>
        <v>92.761394101876675</v>
      </c>
      <c r="W13" s="19">
        <f t="shared" si="28"/>
        <v>98.251771852851832</v>
      </c>
      <c r="X13" s="19">
        <f t="shared" si="28"/>
        <v>99.950499504995051</v>
      </c>
      <c r="Y13" s="19">
        <f t="shared" si="28"/>
        <v>99.974526727830821</v>
      </c>
      <c r="Z13" s="19">
        <f t="shared" si="28"/>
        <v>100</v>
      </c>
      <c r="AA13" s="19"/>
      <c r="AB13" s="19">
        <f>AB12/AB5*100</f>
        <v>99.016845856425633</v>
      </c>
      <c r="AE13" s="11" t="s">
        <v>80</v>
      </c>
      <c r="AF13" s="19">
        <f t="shared" ref="AF13:AN13" si="29">AF12/AF5*100</f>
        <v>98.860801504695075</v>
      </c>
      <c r="AG13" s="19">
        <f t="shared" si="29"/>
        <v>99.644824913391417</v>
      </c>
      <c r="AH13" s="19">
        <f t="shared" si="29"/>
        <v>99.520244293172993</v>
      </c>
      <c r="AI13" s="19">
        <f t="shared" si="29"/>
        <v>97.622002471562141</v>
      </c>
      <c r="AJ13" s="19">
        <f t="shared" si="29"/>
        <v>100</v>
      </c>
      <c r="AK13" s="19">
        <f t="shared" si="29"/>
        <v>94.499314128943752</v>
      </c>
      <c r="AL13" s="19">
        <f t="shared" si="29"/>
        <v>99.861492107748347</v>
      </c>
      <c r="AM13" s="19">
        <f t="shared" si="29"/>
        <v>99.926957681898614</v>
      </c>
      <c r="AN13" s="19">
        <f t="shared" si="29"/>
        <v>99.963736972171489</v>
      </c>
      <c r="AO13" s="19"/>
      <c r="AP13" s="19">
        <f>AP12/AP5*100</f>
        <v>98.92466636062764</v>
      </c>
      <c r="AS13" s="11" t="s">
        <v>80</v>
      </c>
      <c r="AT13" s="19">
        <f t="shared" ref="AT13:BB13" si="30">AT12/AT5*100</f>
        <v>98.665137198607624</v>
      </c>
      <c r="AU13" s="19">
        <f t="shared" si="30"/>
        <v>98.936784098048207</v>
      </c>
      <c r="AV13" s="19">
        <f t="shared" si="30"/>
        <v>98.22772558291058</v>
      </c>
      <c r="AW13" s="19">
        <f t="shared" si="30"/>
        <v>94.931493688629942</v>
      </c>
      <c r="AX13" s="19">
        <f t="shared" si="30"/>
        <v>92.761394101876675</v>
      </c>
      <c r="AY13" s="19">
        <f t="shared" si="30"/>
        <v>86.842603699728542</v>
      </c>
      <c r="AZ13" s="19">
        <f t="shared" si="30"/>
        <v>99.721250595714466</v>
      </c>
      <c r="BA13" s="19">
        <f t="shared" si="30"/>
        <v>99.887509240312397</v>
      </c>
      <c r="BB13" s="19">
        <f t="shared" si="30"/>
        <v>99.952997421572846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'06'!B30</f>
        <v>18523.61</v>
      </c>
      <c r="D14" s="9">
        <f>'06'!C30</f>
        <v>156375.95000000001</v>
      </c>
      <c r="E14" s="9">
        <f>'06'!D30</f>
        <v>28597.17</v>
      </c>
      <c r="F14" s="9">
        <f>'06'!E30</f>
        <v>102411.76</v>
      </c>
      <c r="G14" s="9">
        <f>'06'!F30</f>
        <v>59.68</v>
      </c>
      <c r="H14" s="9">
        <f>'06'!G30</f>
        <v>148.15</v>
      </c>
      <c r="I14" s="9">
        <f>'06'!H30</f>
        <v>1111.0999999999999</v>
      </c>
      <c r="J14" s="9">
        <f>'06'!I30</f>
        <v>4710.82</v>
      </c>
      <c r="K14" s="9">
        <f>'06'!J30</f>
        <v>744.56</v>
      </c>
      <c r="L14" s="9">
        <f>'06'!K30</f>
        <v>0.62</v>
      </c>
      <c r="M14" s="9">
        <f>SUM(C14:L14)</f>
        <v>312683.42</v>
      </c>
      <c r="Q14" s="9" t="s">
        <v>83</v>
      </c>
      <c r="R14" s="9">
        <f>'12'!B30</f>
        <v>19012.490000000002</v>
      </c>
      <c r="S14" s="9">
        <f>'12'!C30</f>
        <v>155821.74</v>
      </c>
      <c r="T14" s="9">
        <f>'12'!D30</f>
        <v>28333.17</v>
      </c>
      <c r="U14" s="9">
        <f>'12'!E30</f>
        <v>102720.46</v>
      </c>
      <c r="V14" s="9">
        <f>'12'!F30</f>
        <v>55.92</v>
      </c>
      <c r="W14" s="9">
        <f>'12'!G30</f>
        <v>145.80000000000001</v>
      </c>
      <c r="X14" s="9">
        <f>'12'!H30</f>
        <v>1111.8499999999999</v>
      </c>
      <c r="Y14" s="9">
        <f>'12'!I30</f>
        <v>4736.9799999999996</v>
      </c>
      <c r="Z14" s="9">
        <f>'12'!J30</f>
        <v>744.56</v>
      </c>
      <c r="AA14" s="9">
        <f>'12'!K30</f>
        <v>0.45</v>
      </c>
      <c r="AB14" s="10">
        <f>SUM(R14:AA14)</f>
        <v>312683.41999999993</v>
      </c>
      <c r="AE14" s="9" t="s">
        <v>81</v>
      </c>
      <c r="AF14" s="9">
        <f>SUM('18'!B30)</f>
        <v>19414.080000000002</v>
      </c>
      <c r="AG14" s="9">
        <f>SUM('18'!C30)</f>
        <v>155394.32999999999</v>
      </c>
      <c r="AH14" s="9">
        <f>SUM('18'!D30)</f>
        <v>28252.78</v>
      </c>
      <c r="AI14" s="9">
        <f>SUM('18'!E30)</f>
        <v>102797.52</v>
      </c>
      <c r="AJ14" s="9">
        <f>SUM('18'!F30)</f>
        <v>56.33</v>
      </c>
      <c r="AK14" s="9">
        <f>SUM('18'!G30)</f>
        <v>145.30000000000001</v>
      </c>
      <c r="AL14" s="9">
        <f>SUM('18'!H30)</f>
        <v>1111.1099999999999</v>
      </c>
      <c r="AM14" s="9">
        <f>SUM('18'!I30)</f>
        <v>4766.79</v>
      </c>
      <c r="AN14" s="9">
        <f>SUM('18'!J30)</f>
        <v>744.29</v>
      </c>
      <c r="AO14" s="9">
        <f>SUM('18'!K30)</f>
        <v>0.89</v>
      </c>
      <c r="AP14" s="10">
        <f>SUM(AF14:AO14)</f>
        <v>312683.41999999993</v>
      </c>
      <c r="AS14" s="9" t="s">
        <v>81</v>
      </c>
      <c r="AT14" s="9">
        <f>AF14</f>
        <v>19414.080000000002</v>
      </c>
      <c r="AU14" s="9">
        <f t="shared" ref="AU14:BC14" si="31">AG14</f>
        <v>155394.32999999999</v>
      </c>
      <c r="AV14" s="9">
        <f t="shared" si="31"/>
        <v>28252.78</v>
      </c>
      <c r="AW14" s="9">
        <f t="shared" si="31"/>
        <v>102797.52</v>
      </c>
      <c r="AX14" s="9">
        <f t="shared" si="31"/>
        <v>56.33</v>
      </c>
      <c r="AY14" s="9">
        <f t="shared" si="31"/>
        <v>145.30000000000001</v>
      </c>
      <c r="AZ14" s="9">
        <f t="shared" si="31"/>
        <v>1111.1099999999999</v>
      </c>
      <c r="BA14" s="9">
        <f t="shared" si="31"/>
        <v>4766.79</v>
      </c>
      <c r="BB14" s="9">
        <f t="shared" si="31"/>
        <v>744.29</v>
      </c>
      <c r="BC14" s="9">
        <f t="shared" si="31"/>
        <v>0.89</v>
      </c>
      <c r="BD14" s="10">
        <f>SUM(AT14:BC14)</f>
        <v>312683.41999999993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B1" sqref="B1:B1048576"/>
    </sheetView>
  </sheetViews>
  <sheetFormatPr defaultRowHeight="14.4" x14ac:dyDescent="0.3"/>
  <sheetData>
    <row r="1" spans="1:11" x14ac:dyDescent="0.3">
      <c r="A1" s="4" t="s">
        <v>49</v>
      </c>
      <c r="B1" s="2" t="s">
        <v>50</v>
      </c>
      <c r="C1" s="2" t="s">
        <v>51</v>
      </c>
      <c r="D1" s="2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2" t="s">
        <v>59</v>
      </c>
    </row>
    <row r="2" spans="1:11" x14ac:dyDescent="0.3">
      <c r="A2" s="3" t="s">
        <v>10</v>
      </c>
      <c r="B2" s="1">
        <v>809.95</v>
      </c>
      <c r="C2" s="1">
        <v>7200.64</v>
      </c>
      <c r="D2" s="1">
        <v>3807.12</v>
      </c>
      <c r="E2" s="1">
        <v>11083.99</v>
      </c>
      <c r="F2" s="1">
        <v>3051.39</v>
      </c>
      <c r="G2" s="1">
        <v>1849.01</v>
      </c>
      <c r="H2" s="1">
        <v>43.61</v>
      </c>
      <c r="I2" s="1">
        <v>545.13</v>
      </c>
      <c r="J2" s="1">
        <v>197.8</v>
      </c>
      <c r="K2" s="1">
        <v>13.84</v>
      </c>
    </row>
    <row r="3" spans="1:11" x14ac:dyDescent="0.3">
      <c r="A3" s="3" t="s">
        <v>11</v>
      </c>
      <c r="B3" s="1">
        <v>4859.09</v>
      </c>
      <c r="C3" s="1">
        <v>19756.05</v>
      </c>
      <c r="D3" s="1">
        <v>13157.23</v>
      </c>
      <c r="E3" s="1">
        <v>36971.32</v>
      </c>
      <c r="F3" s="1">
        <v>1963.66</v>
      </c>
      <c r="G3" s="1">
        <v>5910.12</v>
      </c>
      <c r="H3" s="1">
        <v>207.11</v>
      </c>
      <c r="I3" s="1">
        <v>719.95</v>
      </c>
    </row>
    <row r="4" spans="1:11" x14ac:dyDescent="0.3">
      <c r="A4" s="3" t="s">
        <v>12</v>
      </c>
      <c r="B4" s="1">
        <v>6346.3</v>
      </c>
      <c r="C4" s="1">
        <v>13967.8</v>
      </c>
      <c r="D4" s="1">
        <v>3534.54</v>
      </c>
      <c r="E4" s="1">
        <v>6184.07</v>
      </c>
      <c r="F4" s="1">
        <v>156.54</v>
      </c>
      <c r="G4" s="1">
        <v>13.54</v>
      </c>
      <c r="H4" s="1">
        <v>74.77</v>
      </c>
      <c r="I4" s="1">
        <v>161.44</v>
      </c>
      <c r="J4" s="1">
        <v>68.36</v>
      </c>
    </row>
    <row r="5" spans="1:11" x14ac:dyDescent="0.3">
      <c r="A5" s="3" t="s">
        <v>13</v>
      </c>
      <c r="B5" s="1">
        <v>839.04</v>
      </c>
      <c r="C5" s="1">
        <v>13715.95</v>
      </c>
      <c r="D5" s="1">
        <v>6053.63</v>
      </c>
      <c r="E5" s="1">
        <v>26438.68</v>
      </c>
      <c r="F5" s="1">
        <v>2434.4</v>
      </c>
      <c r="G5" s="1">
        <v>1011.64</v>
      </c>
      <c r="H5" s="1">
        <v>52.72</v>
      </c>
      <c r="I5" s="1">
        <v>342.07</v>
      </c>
      <c r="K5" s="1">
        <v>131.71</v>
      </c>
    </row>
    <row r="6" spans="1:11" x14ac:dyDescent="0.3">
      <c r="A6" s="3" t="s">
        <v>14</v>
      </c>
      <c r="B6" s="1">
        <v>5257.56</v>
      </c>
      <c r="C6" s="1">
        <v>53091.78</v>
      </c>
      <c r="D6" s="1">
        <v>8168.01</v>
      </c>
      <c r="E6" s="1">
        <v>42128.2</v>
      </c>
      <c r="F6" s="1">
        <v>231.12</v>
      </c>
      <c r="G6" s="1">
        <v>528.25</v>
      </c>
      <c r="H6" s="1">
        <v>97.4</v>
      </c>
      <c r="I6" s="1">
        <v>973.35</v>
      </c>
      <c r="J6" s="1">
        <v>23.66</v>
      </c>
      <c r="K6" s="1">
        <v>4.28</v>
      </c>
    </row>
    <row r="7" spans="1:11" x14ac:dyDescent="0.3">
      <c r="A7" s="3" t="s">
        <v>15</v>
      </c>
      <c r="B7" s="1">
        <v>2068.67</v>
      </c>
      <c r="C7" s="1">
        <v>19632.03</v>
      </c>
      <c r="D7" s="1">
        <v>5362.43</v>
      </c>
      <c r="E7" s="1">
        <v>26665.54</v>
      </c>
      <c r="F7" s="1">
        <v>1119.55</v>
      </c>
      <c r="G7" s="1">
        <v>561.77</v>
      </c>
      <c r="H7" s="1">
        <v>187.34</v>
      </c>
      <c r="I7" s="1">
        <v>555.21</v>
      </c>
      <c r="J7" s="1">
        <v>11.99</v>
      </c>
      <c r="K7" s="1">
        <v>5.75</v>
      </c>
    </row>
    <row r="8" spans="1:11" x14ac:dyDescent="0.3">
      <c r="A8" s="3" t="s">
        <v>16</v>
      </c>
      <c r="B8" s="1">
        <v>805.56</v>
      </c>
      <c r="C8" s="1">
        <v>4397.5</v>
      </c>
      <c r="D8" s="1">
        <v>262.73</v>
      </c>
      <c r="E8" s="1">
        <v>1891.04</v>
      </c>
      <c r="F8" s="1">
        <v>1571.17</v>
      </c>
      <c r="G8" s="1">
        <v>171.24</v>
      </c>
      <c r="H8" s="1">
        <v>4.74</v>
      </c>
      <c r="I8" s="1">
        <v>20.41</v>
      </c>
      <c r="J8" s="1">
        <v>19.75</v>
      </c>
      <c r="K8" s="1">
        <v>3.4</v>
      </c>
    </row>
    <row r="9" spans="1:11" x14ac:dyDescent="0.3">
      <c r="A9" s="3" t="s">
        <v>17</v>
      </c>
      <c r="B9" s="1">
        <v>5085.74</v>
      </c>
      <c r="C9" s="1">
        <v>36406.17</v>
      </c>
      <c r="D9" s="1">
        <v>7542.17</v>
      </c>
      <c r="E9" s="1">
        <v>27237.360000000001</v>
      </c>
      <c r="F9" s="1">
        <v>22.53</v>
      </c>
      <c r="G9" s="1">
        <v>5.36</v>
      </c>
      <c r="H9" s="1">
        <v>106.73</v>
      </c>
      <c r="I9" s="1">
        <v>569.07000000000005</v>
      </c>
    </row>
    <row r="10" spans="1:11" x14ac:dyDescent="0.3">
      <c r="A10" s="3" t="s">
        <v>18</v>
      </c>
      <c r="B10" s="1">
        <v>3475.04</v>
      </c>
      <c r="C10" s="1">
        <v>31345.21</v>
      </c>
      <c r="D10" s="1">
        <v>951.62</v>
      </c>
      <c r="E10" s="1">
        <v>5141.6400000000003</v>
      </c>
      <c r="F10" s="1">
        <v>502.47</v>
      </c>
      <c r="G10" s="1">
        <v>110.16</v>
      </c>
      <c r="H10" s="1">
        <v>525.88</v>
      </c>
      <c r="I10" s="1">
        <v>397.13</v>
      </c>
      <c r="J10" s="1">
        <v>1420.05</v>
      </c>
      <c r="K10" s="1">
        <v>3.68</v>
      </c>
    </row>
    <row r="11" spans="1:11" x14ac:dyDescent="0.3">
      <c r="A11" s="3" t="s">
        <v>19</v>
      </c>
      <c r="B11" s="1">
        <v>951.28</v>
      </c>
      <c r="C11" s="1">
        <v>11021.3</v>
      </c>
      <c r="D11" s="1">
        <v>3103.13</v>
      </c>
      <c r="E11" s="1">
        <v>24233.29</v>
      </c>
      <c r="F11" s="1">
        <v>99.52</v>
      </c>
      <c r="G11" s="1">
        <v>46.92</v>
      </c>
      <c r="H11" s="1">
        <v>2139.6</v>
      </c>
      <c r="I11" s="1">
        <v>2078.11</v>
      </c>
      <c r="J11" s="1">
        <v>19.12</v>
      </c>
      <c r="K11" s="1">
        <v>0.18</v>
      </c>
    </row>
    <row r="12" spans="1:11" x14ac:dyDescent="0.3">
      <c r="A12" s="3" t="s">
        <v>20</v>
      </c>
      <c r="B12" s="1">
        <v>4606.21</v>
      </c>
      <c r="C12" s="1">
        <v>27793.82</v>
      </c>
      <c r="D12" s="1">
        <v>201.71</v>
      </c>
      <c r="E12" s="1">
        <v>236586.17</v>
      </c>
      <c r="F12" s="1">
        <v>7028.81</v>
      </c>
      <c r="G12" s="1">
        <v>1982.42</v>
      </c>
      <c r="H12" s="1">
        <v>21090.61</v>
      </c>
      <c r="I12" s="1">
        <v>31900.28</v>
      </c>
      <c r="J12" s="1">
        <v>136.4</v>
      </c>
    </row>
    <row r="13" spans="1:11" x14ac:dyDescent="0.3">
      <c r="A13" s="3" t="s">
        <v>21</v>
      </c>
      <c r="B13" s="1">
        <v>31604.240000000002</v>
      </c>
      <c r="C13" s="1">
        <v>238589.62</v>
      </c>
      <c r="D13" s="1">
        <v>97256.54</v>
      </c>
      <c r="E13" s="1">
        <v>149232.32000000001</v>
      </c>
      <c r="F13" s="1">
        <v>10464.57</v>
      </c>
      <c r="G13" s="1">
        <v>9240.39</v>
      </c>
      <c r="H13" s="1">
        <v>883.05</v>
      </c>
      <c r="I13" s="1">
        <v>3548.06</v>
      </c>
      <c r="J13" s="1">
        <v>4287.59</v>
      </c>
      <c r="K13" s="1">
        <v>71.08</v>
      </c>
    </row>
    <row r="14" spans="1:11" x14ac:dyDescent="0.3">
      <c r="A14" s="3" t="s">
        <v>22</v>
      </c>
      <c r="B14" s="1">
        <v>33163.85</v>
      </c>
      <c r="C14" s="1">
        <v>139653.49</v>
      </c>
      <c r="D14" s="1">
        <v>65800.03</v>
      </c>
      <c r="E14" s="1">
        <v>109772.85</v>
      </c>
      <c r="F14" s="1">
        <v>939.71</v>
      </c>
      <c r="G14" s="1">
        <v>338.76</v>
      </c>
      <c r="H14" s="1">
        <v>1151.5</v>
      </c>
      <c r="I14" s="1">
        <v>4048.6</v>
      </c>
      <c r="J14" s="1">
        <v>4958.49</v>
      </c>
      <c r="K14" s="1">
        <v>0.42</v>
      </c>
    </row>
    <row r="15" spans="1:11" x14ac:dyDescent="0.3">
      <c r="A15" s="3" t="s">
        <v>23</v>
      </c>
      <c r="B15" s="1">
        <v>4069.43</v>
      </c>
      <c r="C15" s="1">
        <v>49824.17</v>
      </c>
      <c r="D15" s="1">
        <v>11126.5</v>
      </c>
      <c r="E15" s="1">
        <v>36500.35</v>
      </c>
      <c r="F15" s="1">
        <v>23735.81</v>
      </c>
      <c r="G15" s="1">
        <v>3176.84</v>
      </c>
      <c r="H15" s="1">
        <v>248.12</v>
      </c>
      <c r="I15" s="1">
        <v>1155.8499999999999</v>
      </c>
      <c r="J15" s="1">
        <v>615.84</v>
      </c>
      <c r="K15" s="1">
        <v>41.53</v>
      </c>
    </row>
    <row r="16" spans="1:11" x14ac:dyDescent="0.3">
      <c r="A16" s="3" t="s">
        <v>24</v>
      </c>
      <c r="B16" s="1">
        <v>5813.46</v>
      </c>
      <c r="C16" s="1">
        <v>52813.88</v>
      </c>
      <c r="D16" s="1">
        <v>9005.19</v>
      </c>
      <c r="E16" s="1">
        <v>19994.88</v>
      </c>
      <c r="G16" s="1">
        <v>28.44</v>
      </c>
      <c r="H16" s="1">
        <v>863.28</v>
      </c>
      <c r="I16" s="1">
        <v>1751.65</v>
      </c>
    </row>
    <row r="17" spans="1:11" x14ac:dyDescent="0.3">
      <c r="A17" s="3" t="s">
        <v>25</v>
      </c>
      <c r="B17" s="1">
        <v>381.84</v>
      </c>
      <c r="C17" s="1">
        <v>71.78</v>
      </c>
      <c r="D17" s="1">
        <v>5831.71</v>
      </c>
      <c r="E17" s="1">
        <v>842.45</v>
      </c>
      <c r="F17" s="1">
        <v>34804.18</v>
      </c>
      <c r="G17" s="1">
        <v>50884.99</v>
      </c>
      <c r="H17" s="1">
        <v>7076.82</v>
      </c>
      <c r="I17" s="1">
        <v>1850.45</v>
      </c>
      <c r="J17" s="1">
        <v>980.17</v>
      </c>
      <c r="K17" s="1">
        <v>0.27</v>
      </c>
    </row>
    <row r="18" spans="1:11" x14ac:dyDescent="0.3">
      <c r="A18" s="3" t="s">
        <v>26</v>
      </c>
      <c r="B18" s="1">
        <v>1632.12</v>
      </c>
      <c r="C18" s="1">
        <v>8652.5</v>
      </c>
      <c r="D18" s="1">
        <v>38580.620000000003</v>
      </c>
      <c r="E18" s="1">
        <v>6442.73</v>
      </c>
      <c r="F18" s="1">
        <v>1261.1300000000001</v>
      </c>
      <c r="G18" s="1">
        <v>875.25</v>
      </c>
      <c r="H18" s="1">
        <v>9901.8799999999992</v>
      </c>
      <c r="I18" s="1">
        <v>1191.3</v>
      </c>
      <c r="J18" s="1">
        <v>835.61</v>
      </c>
      <c r="K18" s="1">
        <v>5.59</v>
      </c>
    </row>
    <row r="19" spans="1:11" x14ac:dyDescent="0.3">
      <c r="A19" s="3" t="s">
        <v>27</v>
      </c>
      <c r="B19" s="1">
        <v>16216.69</v>
      </c>
      <c r="C19" s="1">
        <v>151754.28</v>
      </c>
      <c r="D19" s="1">
        <v>11766.77</v>
      </c>
      <c r="E19" s="1">
        <v>88599.02</v>
      </c>
      <c r="F19" s="1">
        <v>11703.33</v>
      </c>
      <c r="G19" s="1">
        <v>15493.53</v>
      </c>
      <c r="H19" s="1">
        <v>187.86</v>
      </c>
      <c r="I19" s="1">
        <v>2217.14</v>
      </c>
      <c r="J19" s="1">
        <v>1478.69</v>
      </c>
      <c r="K19" s="1">
        <v>38.71</v>
      </c>
    </row>
    <row r="20" spans="1:11" x14ac:dyDescent="0.3">
      <c r="A20" s="3" t="s">
        <v>28</v>
      </c>
      <c r="B20" s="1">
        <v>480.32</v>
      </c>
      <c r="C20" s="1">
        <v>3977.1</v>
      </c>
      <c r="D20" s="1">
        <v>871.19</v>
      </c>
      <c r="E20" s="1">
        <v>5228.1899999999996</v>
      </c>
      <c r="F20" s="1">
        <v>51.82</v>
      </c>
      <c r="G20" s="1">
        <v>182.37</v>
      </c>
      <c r="H20" s="1">
        <v>1.28</v>
      </c>
      <c r="I20" s="1">
        <v>23.35</v>
      </c>
      <c r="K20" s="1">
        <v>25.65</v>
      </c>
    </row>
    <row r="21" spans="1:11" x14ac:dyDescent="0.3">
      <c r="A21" s="3" t="s">
        <v>29</v>
      </c>
      <c r="B21" s="1">
        <v>1279.56</v>
      </c>
      <c r="C21" s="1">
        <v>18485.43</v>
      </c>
      <c r="D21" s="1">
        <v>6804.5</v>
      </c>
      <c r="E21" s="1">
        <v>32679.4</v>
      </c>
      <c r="G21" s="1">
        <v>64.92</v>
      </c>
      <c r="H21" s="1">
        <v>1618.43</v>
      </c>
      <c r="I21" s="1">
        <v>1303.6400000000001</v>
      </c>
    </row>
    <row r="22" spans="1:11" x14ac:dyDescent="0.3">
      <c r="A22" s="3" t="s">
        <v>30</v>
      </c>
      <c r="B22" s="1">
        <v>20.86</v>
      </c>
      <c r="C22" s="1">
        <v>27.06</v>
      </c>
      <c r="D22" s="1">
        <v>27.51</v>
      </c>
      <c r="E22" s="1">
        <v>69.33</v>
      </c>
      <c r="F22" s="1">
        <v>1.82</v>
      </c>
      <c r="G22" s="1">
        <v>9.5500000000000007</v>
      </c>
      <c r="H22" s="1">
        <v>1.56</v>
      </c>
      <c r="I22" s="1">
        <v>2.09</v>
      </c>
    </row>
    <row r="23" spans="1:11" x14ac:dyDescent="0.3">
      <c r="A23" s="3" t="s">
        <v>31</v>
      </c>
      <c r="B23" s="1">
        <v>2146.9499999999998</v>
      </c>
      <c r="C23" s="1">
        <v>33134.239999999998</v>
      </c>
      <c r="D23" s="1">
        <v>4867.5600000000004</v>
      </c>
      <c r="E23" s="1">
        <v>22128.68</v>
      </c>
      <c r="F23" s="1">
        <v>25.73</v>
      </c>
      <c r="G23" s="1">
        <v>29.69</v>
      </c>
      <c r="H23" s="1">
        <v>566.62</v>
      </c>
      <c r="I23" s="1">
        <v>1283.52</v>
      </c>
      <c r="J23" s="1">
        <v>387.52</v>
      </c>
      <c r="K23" s="1">
        <v>0.01</v>
      </c>
    </row>
    <row r="24" spans="1:11" x14ac:dyDescent="0.3">
      <c r="A24" s="3" t="s">
        <v>32</v>
      </c>
      <c r="B24" s="1">
        <v>262.66000000000003</v>
      </c>
      <c r="C24" s="1">
        <v>961.8</v>
      </c>
      <c r="D24" s="1">
        <v>405.59</v>
      </c>
      <c r="E24" s="1">
        <v>944.68</v>
      </c>
      <c r="H24" s="1">
        <v>0.44</v>
      </c>
      <c r="I24" s="1">
        <v>9.0500000000000007</v>
      </c>
    </row>
    <row r="25" spans="1:11" x14ac:dyDescent="0.3">
      <c r="A25" s="3" t="s">
        <v>33</v>
      </c>
      <c r="B25" s="1">
        <v>93.37</v>
      </c>
      <c r="C25" s="1">
        <v>164.22</v>
      </c>
      <c r="E25" s="1">
        <v>2.06</v>
      </c>
      <c r="F25" s="1">
        <v>48.19</v>
      </c>
      <c r="G25" s="1">
        <v>7.68</v>
      </c>
      <c r="J25" s="1">
        <v>0.27</v>
      </c>
    </row>
    <row r="26" spans="1:11" x14ac:dyDescent="0.3">
      <c r="A26" s="3" t="s">
        <v>34</v>
      </c>
      <c r="B26" s="1">
        <v>251.31</v>
      </c>
      <c r="C26" s="1">
        <v>1963.81</v>
      </c>
      <c r="D26" s="1">
        <v>1291.3900000000001</v>
      </c>
      <c r="E26" s="1">
        <v>8645.7999999999993</v>
      </c>
      <c r="F26" s="1">
        <v>116.03</v>
      </c>
      <c r="G26" s="1">
        <v>1139.53</v>
      </c>
      <c r="H26" s="1">
        <v>109.24</v>
      </c>
      <c r="I26" s="1">
        <v>263.38</v>
      </c>
      <c r="J26" s="1">
        <v>16.48</v>
      </c>
      <c r="K26" s="1">
        <v>31.74</v>
      </c>
    </row>
    <row r="27" spans="1:11" x14ac:dyDescent="0.3">
      <c r="A27" s="3" t="s">
        <v>35</v>
      </c>
      <c r="B27" s="1">
        <v>5027.95</v>
      </c>
      <c r="C27" s="1">
        <v>13935.35</v>
      </c>
      <c r="D27" s="1">
        <v>10422.9</v>
      </c>
      <c r="E27" s="1">
        <v>3164.78</v>
      </c>
      <c r="F27" s="1">
        <v>391.05</v>
      </c>
      <c r="G27" s="1">
        <v>138.91999999999999</v>
      </c>
      <c r="H27" s="1">
        <v>430.27</v>
      </c>
      <c r="I27" s="1">
        <v>3160.01</v>
      </c>
      <c r="J27" s="1">
        <v>2609.4899999999998</v>
      </c>
      <c r="K27" s="1">
        <v>9.4600000000000009</v>
      </c>
    </row>
    <row r="28" spans="1:11" x14ac:dyDescent="0.3">
      <c r="A28" s="3" t="s">
        <v>36</v>
      </c>
      <c r="B28" s="1">
        <v>431.47</v>
      </c>
      <c r="C28" s="1">
        <v>7158</v>
      </c>
      <c r="D28" s="1">
        <v>3968.28</v>
      </c>
      <c r="E28" s="1">
        <v>12522.59</v>
      </c>
      <c r="F28" s="1">
        <v>419.28</v>
      </c>
      <c r="G28" s="1">
        <v>111.45</v>
      </c>
      <c r="H28" s="1">
        <v>20.58</v>
      </c>
      <c r="I28" s="1">
        <v>538.05999999999995</v>
      </c>
      <c r="K28" s="1">
        <v>1.41</v>
      </c>
    </row>
    <row r="29" spans="1:11" x14ac:dyDescent="0.3">
      <c r="A29" s="3" t="s">
        <v>37</v>
      </c>
      <c r="B29" s="1">
        <v>2761.78</v>
      </c>
      <c r="C29" s="1">
        <v>16962.14</v>
      </c>
      <c r="D29" s="1">
        <v>252.42</v>
      </c>
      <c r="E29" s="1">
        <v>113045.53</v>
      </c>
      <c r="F29" s="1">
        <v>47130.78</v>
      </c>
      <c r="G29" s="1">
        <v>106384.47</v>
      </c>
      <c r="H29" s="1">
        <v>21293.01</v>
      </c>
      <c r="I29" s="1">
        <v>13785.02</v>
      </c>
      <c r="J29" s="1">
        <v>448.54</v>
      </c>
      <c r="K29" s="1">
        <v>8.74</v>
      </c>
    </row>
    <row r="30" spans="1:11" x14ac:dyDescent="0.3">
      <c r="A30" s="3" t="s">
        <v>38</v>
      </c>
      <c r="B30" s="1">
        <v>18437.150000000001</v>
      </c>
      <c r="C30" s="1">
        <v>155680.87</v>
      </c>
      <c r="D30" s="1">
        <v>28316.13</v>
      </c>
      <c r="E30" s="1">
        <v>100409.02</v>
      </c>
      <c r="F30" s="1">
        <v>55.36</v>
      </c>
      <c r="G30" s="1">
        <v>145.56</v>
      </c>
      <c r="H30" s="1">
        <v>1110.55</v>
      </c>
      <c r="I30" s="1">
        <v>4709.62</v>
      </c>
      <c r="J30" s="1">
        <v>744.56</v>
      </c>
      <c r="K30" s="1">
        <v>0.44</v>
      </c>
    </row>
    <row r="31" spans="1:11" x14ac:dyDescent="0.3">
      <c r="A31" s="3" t="s">
        <v>39</v>
      </c>
      <c r="B31" s="1">
        <v>3558.88</v>
      </c>
      <c r="C31" s="1">
        <v>40244.300000000003</v>
      </c>
      <c r="D31" s="1">
        <v>3549.61</v>
      </c>
      <c r="E31" s="1">
        <v>30479.94</v>
      </c>
      <c r="F31" s="1">
        <v>7190.48</v>
      </c>
      <c r="G31" s="1">
        <v>639.09</v>
      </c>
      <c r="H31" s="1">
        <v>64.790000000000006</v>
      </c>
      <c r="I31" s="1">
        <v>795.98</v>
      </c>
      <c r="J31" s="1">
        <v>809.03</v>
      </c>
      <c r="K31" s="1">
        <v>65.58</v>
      </c>
    </row>
    <row r="32" spans="1:11" x14ac:dyDescent="0.3">
      <c r="A32" s="3" t="s">
        <v>40</v>
      </c>
      <c r="B32" s="1">
        <v>12991.09</v>
      </c>
      <c r="C32" s="1">
        <v>108912.78</v>
      </c>
      <c r="D32" s="1">
        <v>32179.51</v>
      </c>
      <c r="E32" s="1">
        <v>75525</v>
      </c>
      <c r="F32" s="1">
        <v>699.67</v>
      </c>
      <c r="G32" s="1">
        <v>327.72</v>
      </c>
      <c r="H32" s="1">
        <v>2940.31</v>
      </c>
      <c r="I32" s="1">
        <v>3332.58</v>
      </c>
      <c r="J32" s="1">
        <v>784.97</v>
      </c>
      <c r="K32" s="1">
        <v>2.4</v>
      </c>
    </row>
    <row r="33" spans="1:11" x14ac:dyDescent="0.3">
      <c r="A33" s="3" t="s">
        <v>41</v>
      </c>
      <c r="B33" s="1">
        <v>2867.39</v>
      </c>
      <c r="C33" s="1">
        <v>41159.54</v>
      </c>
      <c r="D33" s="1">
        <v>3496.34</v>
      </c>
      <c r="E33" s="1">
        <v>28239.82</v>
      </c>
      <c r="F33" s="1">
        <v>11.46</v>
      </c>
      <c r="G33" s="1">
        <v>199.13</v>
      </c>
      <c r="H33" s="1">
        <v>292.47000000000003</v>
      </c>
      <c r="I33" s="1">
        <v>847.09</v>
      </c>
      <c r="K33" s="1">
        <v>2.97</v>
      </c>
    </row>
    <row r="34" spans="1:11" x14ac:dyDescent="0.3">
      <c r="A34" s="3" t="s">
        <v>42</v>
      </c>
      <c r="B34" s="1">
        <v>2857.43</v>
      </c>
      <c r="C34" s="1">
        <v>20417.66</v>
      </c>
      <c r="D34" s="1">
        <v>2959.89</v>
      </c>
      <c r="E34" s="1">
        <v>21242.59</v>
      </c>
      <c r="F34" s="1">
        <v>152.30000000000001</v>
      </c>
      <c r="G34" s="1">
        <v>111.53</v>
      </c>
      <c r="H34" s="1">
        <v>40.380000000000003</v>
      </c>
      <c r="I34" s="1">
        <v>325.06</v>
      </c>
    </row>
    <row r="35" spans="1:11" x14ac:dyDescent="0.3">
      <c r="A35" s="3" t="s">
        <v>43</v>
      </c>
      <c r="B35" s="1">
        <v>698.35</v>
      </c>
      <c r="C35" s="1">
        <v>5880.23</v>
      </c>
      <c r="D35" s="1">
        <v>1265.1300000000001</v>
      </c>
      <c r="E35" s="1">
        <v>11826.9</v>
      </c>
      <c r="F35" s="1">
        <v>196.25</v>
      </c>
      <c r="G35" s="1">
        <v>274.16000000000003</v>
      </c>
      <c r="H35" s="1">
        <v>25.46</v>
      </c>
      <c r="I35" s="1">
        <v>83.36</v>
      </c>
      <c r="J35" s="1">
        <v>7.29</v>
      </c>
      <c r="K35" s="1">
        <v>0.05</v>
      </c>
    </row>
    <row r="36" spans="1:11" x14ac:dyDescent="0.3">
      <c r="A36" s="3" t="s">
        <v>44</v>
      </c>
      <c r="B36" s="1">
        <v>12105.59</v>
      </c>
      <c r="C36" s="1">
        <v>228332.91</v>
      </c>
      <c r="D36" s="1">
        <v>45553.51</v>
      </c>
      <c r="E36" s="1">
        <v>132005.54999999999</v>
      </c>
      <c r="F36" s="1">
        <v>66419.55</v>
      </c>
      <c r="G36" s="1">
        <v>10483.780000000001</v>
      </c>
      <c r="H36" s="1">
        <v>176.85</v>
      </c>
      <c r="I36" s="1">
        <v>2964.1</v>
      </c>
      <c r="J36" s="1">
        <v>1241.8900000000001</v>
      </c>
      <c r="K36" s="1">
        <v>260.06</v>
      </c>
    </row>
    <row r="37" spans="1:11" x14ac:dyDescent="0.3">
      <c r="A37" s="3" t="s">
        <v>45</v>
      </c>
      <c r="B37" s="1">
        <v>6656.24</v>
      </c>
      <c r="C37" s="1">
        <v>37118.53</v>
      </c>
      <c r="D37" s="1">
        <v>4571.58</v>
      </c>
      <c r="E37" s="1">
        <v>262284.44</v>
      </c>
      <c r="F37" s="1">
        <v>27607.29</v>
      </c>
      <c r="G37" s="1">
        <v>11127</v>
      </c>
      <c r="H37" s="1">
        <v>30101.19</v>
      </c>
      <c r="I37" s="1">
        <v>36855.33</v>
      </c>
      <c r="J37" s="1">
        <v>423.16</v>
      </c>
      <c r="K37" s="1">
        <v>13.1</v>
      </c>
    </row>
    <row r="38" spans="1:11" x14ac:dyDescent="0.3">
      <c r="A38" s="3" t="s">
        <v>46</v>
      </c>
      <c r="B38" s="1">
        <v>2802.12</v>
      </c>
      <c r="C38" s="1">
        <v>7934.34</v>
      </c>
      <c r="D38" s="1">
        <v>7520.26</v>
      </c>
      <c r="E38" s="1">
        <v>13055.54</v>
      </c>
      <c r="F38" s="1">
        <v>1373.73</v>
      </c>
      <c r="G38" s="1">
        <v>7061.63</v>
      </c>
      <c r="H38" s="1">
        <v>52.91</v>
      </c>
      <c r="I38" s="1">
        <v>1434.03</v>
      </c>
      <c r="K38" s="1">
        <v>2.13</v>
      </c>
    </row>
    <row r="39" spans="1:11" x14ac:dyDescent="0.3">
      <c r="A39" s="3" t="s">
        <v>47</v>
      </c>
      <c r="B39" s="1">
        <v>13497.94</v>
      </c>
      <c r="C39" s="1">
        <v>319727.05</v>
      </c>
      <c r="D39" s="1">
        <v>109031.41</v>
      </c>
      <c r="E39" s="1">
        <v>190646.15</v>
      </c>
      <c r="F39" s="1">
        <v>10618.59</v>
      </c>
      <c r="G39" s="1">
        <v>113371.38</v>
      </c>
      <c r="H39" s="1">
        <v>2064.29</v>
      </c>
      <c r="I39" s="1">
        <v>12895.93</v>
      </c>
      <c r="J39" s="1">
        <v>2201.61</v>
      </c>
      <c r="K39" s="1">
        <v>38.729999999999997</v>
      </c>
    </row>
    <row r="40" spans="1:11" x14ac:dyDescent="0.3">
      <c r="A40" s="3" t="s">
        <v>48</v>
      </c>
      <c r="B40" s="1">
        <v>20844.07</v>
      </c>
      <c r="C40" s="1">
        <v>68451.41</v>
      </c>
      <c r="D40" s="1">
        <v>82780.58</v>
      </c>
      <c r="E40" s="1">
        <v>22884.67</v>
      </c>
      <c r="F40" s="1">
        <v>18628.68</v>
      </c>
      <c r="G40" s="1">
        <v>2948.75</v>
      </c>
      <c r="H40" s="1">
        <v>23153.65</v>
      </c>
      <c r="I40" s="1">
        <v>2406.09</v>
      </c>
      <c r="J40" s="1">
        <v>4276.99</v>
      </c>
      <c r="K40" s="1">
        <v>3.71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A11B7-7B12-4B65-865E-B5E85E0A3A73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39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00'!B31</f>
        <v>3338.07</v>
      </c>
      <c r="D5" s="9">
        <f>'tieri 00'!C31</f>
        <v>41465.18</v>
      </c>
      <c r="E5" s="9">
        <f>'tieri 00'!D31</f>
        <v>3660.98</v>
      </c>
      <c r="F5" s="9">
        <f>'tieri 00'!E31</f>
        <v>33876.25</v>
      </c>
      <c r="G5" s="9">
        <f>'tieri 00'!F31</f>
        <v>7523.21</v>
      </c>
      <c r="H5" s="9">
        <f>'tieri 00'!G31</f>
        <v>639.85</v>
      </c>
      <c r="I5" s="9">
        <f>'tieri 00'!H31</f>
        <v>64.790000000000006</v>
      </c>
      <c r="J5" s="9">
        <f>'tieri 00'!I31</f>
        <v>618.1</v>
      </c>
      <c r="K5" s="9">
        <f>'tieri 00'!J31</f>
        <v>809.77</v>
      </c>
      <c r="L5" s="9">
        <f>'tieri 00'!K31</f>
        <v>381.38</v>
      </c>
      <c r="M5" s="9">
        <f>SUM(C5:L5)</f>
        <v>92377.580000000031</v>
      </c>
      <c r="Q5" s="9" t="s">
        <v>82</v>
      </c>
      <c r="R5" s="9">
        <f>C14</f>
        <v>3622.6</v>
      </c>
      <c r="S5" s="9">
        <f t="shared" ref="S5:AA5" si="0">D14</f>
        <v>40977.83</v>
      </c>
      <c r="T5" s="9">
        <f t="shared" si="0"/>
        <v>3607.47</v>
      </c>
      <c r="U5" s="9">
        <f t="shared" si="0"/>
        <v>34143.31</v>
      </c>
      <c r="V5" s="9">
        <f t="shared" si="0"/>
        <v>7277.13</v>
      </c>
      <c r="W5" s="9">
        <f t="shared" si="0"/>
        <v>643.03</v>
      </c>
      <c r="X5" s="9">
        <f t="shared" si="0"/>
        <v>64.790000000000006</v>
      </c>
      <c r="Y5" s="9">
        <f t="shared" si="0"/>
        <v>797.81</v>
      </c>
      <c r="Z5" s="9">
        <f t="shared" si="0"/>
        <v>809.66</v>
      </c>
      <c r="AA5" s="9">
        <f t="shared" si="0"/>
        <v>433.95</v>
      </c>
      <c r="AB5" s="10">
        <f>SUM(R5:AA5)</f>
        <v>92377.579999999987</v>
      </c>
      <c r="AE5" s="9" t="s">
        <v>83</v>
      </c>
      <c r="AF5" s="9">
        <f>R14</f>
        <v>3724.27</v>
      </c>
      <c r="AG5" s="9">
        <f t="shared" ref="AG5:AO5" si="1">S14</f>
        <v>40887.03</v>
      </c>
      <c r="AH5" s="9">
        <f t="shared" si="1"/>
        <v>3595.83</v>
      </c>
      <c r="AI5" s="9">
        <f t="shared" si="1"/>
        <v>34278.93</v>
      </c>
      <c r="AJ5" s="9">
        <f t="shared" si="1"/>
        <v>7290.22</v>
      </c>
      <c r="AK5" s="9">
        <f t="shared" si="1"/>
        <v>640.9</v>
      </c>
      <c r="AL5" s="9">
        <f t="shared" si="1"/>
        <v>64.790000000000006</v>
      </c>
      <c r="AM5" s="9">
        <f t="shared" si="1"/>
        <v>817.24</v>
      </c>
      <c r="AN5" s="9">
        <f t="shared" si="1"/>
        <v>809.66</v>
      </c>
      <c r="AO5" s="9">
        <f t="shared" si="1"/>
        <v>268.70999999999998</v>
      </c>
      <c r="AP5" s="10">
        <f>SUM(AF5:AO5)</f>
        <v>92377.58</v>
      </c>
      <c r="AS5" s="9" t="s">
        <v>72</v>
      </c>
      <c r="AT5" s="9">
        <f>C5</f>
        <v>3338.07</v>
      </c>
      <c r="AU5" s="9">
        <f t="shared" ref="AU5:BC5" si="2">D5</f>
        <v>41465.18</v>
      </c>
      <c r="AV5" s="9">
        <f t="shared" si="2"/>
        <v>3660.98</v>
      </c>
      <c r="AW5" s="9">
        <f t="shared" si="2"/>
        <v>33876.25</v>
      </c>
      <c r="AX5" s="9">
        <f t="shared" si="2"/>
        <v>7523.21</v>
      </c>
      <c r="AY5" s="9">
        <f t="shared" si="2"/>
        <v>639.85</v>
      </c>
      <c r="AZ5" s="9">
        <f t="shared" si="2"/>
        <v>64.790000000000006</v>
      </c>
      <c r="BA5" s="9">
        <f t="shared" si="2"/>
        <v>618.1</v>
      </c>
      <c r="BB5" s="9">
        <f t="shared" si="2"/>
        <v>809.77</v>
      </c>
      <c r="BC5" s="9">
        <f t="shared" si="2"/>
        <v>381.38</v>
      </c>
      <c r="BD5" s="10">
        <f>SUM(AT5:BC5)</f>
        <v>92377.580000000031</v>
      </c>
    </row>
    <row r="6" spans="1:56" ht="28.8" x14ac:dyDescent="0.3">
      <c r="B6" s="11" t="s">
        <v>73</v>
      </c>
      <c r="C6" s="12">
        <f t="shared" ref="C6:K6" si="3">C5-C12</f>
        <v>95.120000000000346</v>
      </c>
      <c r="D6" s="12">
        <f t="shared" si="3"/>
        <v>929.98999999999796</v>
      </c>
      <c r="E6" s="12">
        <f t="shared" si="3"/>
        <v>74.090000000000146</v>
      </c>
      <c r="F6" s="12">
        <f t="shared" si="3"/>
        <v>5862.380000000001</v>
      </c>
      <c r="G6" s="12">
        <f t="shared" si="3"/>
        <v>301.34000000000015</v>
      </c>
      <c r="H6" s="12">
        <f t="shared" si="3"/>
        <v>6.5</v>
      </c>
      <c r="I6" s="12">
        <f t="shared" si="3"/>
        <v>0</v>
      </c>
      <c r="J6" s="12">
        <f t="shared" si="3"/>
        <v>10.560000000000059</v>
      </c>
      <c r="K6" s="12">
        <f t="shared" si="3"/>
        <v>2.6899999999999409</v>
      </c>
      <c r="L6" s="12"/>
      <c r="M6" s="12">
        <f>M5-M12</f>
        <v>7575.6100000000442</v>
      </c>
      <c r="Q6" s="11" t="s">
        <v>73</v>
      </c>
      <c r="R6" s="12">
        <f t="shared" ref="R6:Z6" si="4">R5-R12</f>
        <v>63.7199999999998</v>
      </c>
      <c r="S6" s="12">
        <f t="shared" si="4"/>
        <v>733.52999999999884</v>
      </c>
      <c r="T6" s="12">
        <f t="shared" si="4"/>
        <v>57.859999999999673</v>
      </c>
      <c r="U6" s="12">
        <f t="shared" si="4"/>
        <v>3663.369999999999</v>
      </c>
      <c r="V6" s="12">
        <f t="shared" si="4"/>
        <v>86.650000000000546</v>
      </c>
      <c r="W6" s="12">
        <f t="shared" si="4"/>
        <v>3.9399999999999409</v>
      </c>
      <c r="X6" s="12">
        <f t="shared" si="4"/>
        <v>0</v>
      </c>
      <c r="Y6" s="12">
        <f t="shared" si="4"/>
        <v>1.8299999999999272</v>
      </c>
      <c r="Z6" s="12">
        <f t="shared" si="4"/>
        <v>0.62999999999999545</v>
      </c>
      <c r="AA6" s="12"/>
      <c r="AB6" s="12">
        <f>AB5-AB12</f>
        <v>4979.9000000000087</v>
      </c>
      <c r="AE6" s="11" t="s">
        <v>73</v>
      </c>
      <c r="AF6" s="12">
        <f t="shared" ref="AF6:AN6" si="5">AF5-AF12</f>
        <v>55.050000000000182</v>
      </c>
      <c r="AG6" s="12">
        <f t="shared" si="5"/>
        <v>785.40000000000146</v>
      </c>
      <c r="AH6" s="12">
        <f t="shared" si="5"/>
        <v>148.54999999999973</v>
      </c>
      <c r="AI6" s="12">
        <f t="shared" si="5"/>
        <v>4150.9700000000012</v>
      </c>
      <c r="AJ6" s="12">
        <f t="shared" si="5"/>
        <v>276.86999999999989</v>
      </c>
      <c r="AK6" s="12">
        <f t="shared" si="5"/>
        <v>0.26999999999998181</v>
      </c>
      <c r="AL6" s="12">
        <f t="shared" si="5"/>
        <v>0</v>
      </c>
      <c r="AM6" s="12">
        <f t="shared" si="5"/>
        <v>1.4099999999999682</v>
      </c>
      <c r="AN6" s="12">
        <f t="shared" si="5"/>
        <v>7.999999999992724E-2</v>
      </c>
      <c r="AO6" s="12"/>
      <c r="AP6" s="12">
        <f>AP5-AP12</f>
        <v>5634.5099999999948</v>
      </c>
      <c r="AS6" s="11" t="s">
        <v>73</v>
      </c>
      <c r="AT6" s="12">
        <f t="shared" ref="AT6:BB6" si="6">AT5-AT12</f>
        <v>130.19000000000005</v>
      </c>
      <c r="AU6" s="12">
        <f t="shared" si="6"/>
        <v>2373.1900000000023</v>
      </c>
      <c r="AV6" s="12">
        <f t="shared" si="6"/>
        <v>262.82000000000016</v>
      </c>
      <c r="AW6" s="12">
        <f t="shared" si="6"/>
        <v>9386.6899999999987</v>
      </c>
      <c r="AX6" s="12">
        <f t="shared" si="6"/>
        <v>566.10000000000036</v>
      </c>
      <c r="AY6" s="12">
        <f t="shared" si="6"/>
        <v>9.5500000000000682</v>
      </c>
      <c r="AZ6" s="12">
        <f t="shared" si="6"/>
        <v>0</v>
      </c>
      <c r="BA6" s="12">
        <f t="shared" si="6"/>
        <v>13.690000000000055</v>
      </c>
      <c r="BB6" s="12">
        <f t="shared" si="6"/>
        <v>3.3999999999999773</v>
      </c>
      <c r="BC6" s="12"/>
      <c r="BD6" s="12">
        <f>BD5-BD12</f>
        <v>92377.580000000031</v>
      </c>
    </row>
    <row r="7" spans="1:56" ht="28.8" x14ac:dyDescent="0.3">
      <c r="B7" s="11" t="s">
        <v>74</v>
      </c>
      <c r="C7" s="12">
        <f t="shared" ref="C7:K7" si="7">C14-C12</f>
        <v>379.65000000000009</v>
      </c>
      <c r="D7" s="12">
        <f t="shared" si="7"/>
        <v>442.63999999999942</v>
      </c>
      <c r="E7" s="12">
        <f t="shared" si="7"/>
        <v>20.579999999999927</v>
      </c>
      <c r="F7" s="12">
        <f t="shared" si="7"/>
        <v>6129.4399999999987</v>
      </c>
      <c r="G7" s="12">
        <f t="shared" si="7"/>
        <v>55.260000000000218</v>
      </c>
      <c r="H7" s="12">
        <f t="shared" si="7"/>
        <v>9.67999999999995</v>
      </c>
      <c r="I7" s="12">
        <f t="shared" si="7"/>
        <v>0</v>
      </c>
      <c r="J7" s="12">
        <f t="shared" si="7"/>
        <v>190.26999999999998</v>
      </c>
      <c r="K7" s="12">
        <f t="shared" si="7"/>
        <v>2.5799999999999272</v>
      </c>
      <c r="L7" s="12"/>
      <c r="M7" s="12">
        <f>M14-M12</f>
        <v>7575.6100000000006</v>
      </c>
      <c r="Q7" s="11" t="s">
        <v>74</v>
      </c>
      <c r="R7" s="12">
        <f t="shared" ref="R7:Z7" si="8">R14-R12</f>
        <v>165.38999999999987</v>
      </c>
      <c r="S7" s="12">
        <f t="shared" si="8"/>
        <v>642.72999999999593</v>
      </c>
      <c r="T7" s="12">
        <f t="shared" si="8"/>
        <v>46.2199999999998</v>
      </c>
      <c r="U7" s="12">
        <f t="shared" si="8"/>
        <v>3798.9900000000016</v>
      </c>
      <c r="V7" s="12">
        <f t="shared" si="8"/>
        <v>99.740000000000691</v>
      </c>
      <c r="W7" s="12">
        <f t="shared" si="8"/>
        <v>1.8099999999999454</v>
      </c>
      <c r="X7" s="12">
        <f t="shared" si="8"/>
        <v>0</v>
      </c>
      <c r="Y7" s="12">
        <f t="shared" si="8"/>
        <v>21.259999999999991</v>
      </c>
      <c r="Z7" s="12">
        <f t="shared" si="8"/>
        <v>0.62999999999999545</v>
      </c>
      <c r="AA7" s="12"/>
      <c r="AB7" s="12">
        <f>AB14-AB12</f>
        <v>4979.9000000000233</v>
      </c>
      <c r="AE7" s="11" t="s">
        <v>74</v>
      </c>
      <c r="AF7" s="12">
        <f t="shared" ref="AF7:AN7" si="9">AF14-AF12</f>
        <v>92.970000000000255</v>
      </c>
      <c r="AG7" s="12">
        <f t="shared" si="9"/>
        <v>865.04000000000087</v>
      </c>
      <c r="AH7" s="12">
        <f t="shared" si="9"/>
        <v>89</v>
      </c>
      <c r="AI7" s="12">
        <f t="shared" si="9"/>
        <v>3729.3300000000017</v>
      </c>
      <c r="AJ7" s="12">
        <f t="shared" si="9"/>
        <v>116.15999999999985</v>
      </c>
      <c r="AK7" s="12">
        <f t="shared" si="9"/>
        <v>0</v>
      </c>
      <c r="AL7" s="12">
        <f t="shared" si="9"/>
        <v>0</v>
      </c>
      <c r="AM7" s="12">
        <f t="shared" si="9"/>
        <v>49.979999999999905</v>
      </c>
      <c r="AN7" s="12">
        <f t="shared" si="9"/>
        <v>0</v>
      </c>
      <c r="AO7" s="12"/>
      <c r="AP7" s="12">
        <f>AP14-AP12</f>
        <v>5634.5099999999802</v>
      </c>
      <c r="AS7" s="11" t="s">
        <v>74</v>
      </c>
      <c r="AT7" s="12">
        <f t="shared" ref="AT7:BB7" si="10">AT14-AT12</f>
        <v>554.30999999999995</v>
      </c>
      <c r="AU7" s="12">
        <f t="shared" si="10"/>
        <v>1874.6800000000003</v>
      </c>
      <c r="AV7" s="12">
        <f t="shared" si="10"/>
        <v>138.12000000000035</v>
      </c>
      <c r="AW7" s="12">
        <f t="shared" si="10"/>
        <v>9367.73</v>
      </c>
      <c r="AX7" s="12">
        <f t="shared" si="10"/>
        <v>172.40000000000055</v>
      </c>
      <c r="AY7" s="12">
        <f t="shared" si="10"/>
        <v>10.330000000000041</v>
      </c>
      <c r="AZ7" s="12">
        <f t="shared" si="10"/>
        <v>0</v>
      </c>
      <c r="BA7" s="12">
        <f t="shared" si="10"/>
        <v>261.39999999999998</v>
      </c>
      <c r="BB7" s="12">
        <f t="shared" si="10"/>
        <v>3.2100000000000364</v>
      </c>
      <c r="BC7" s="12"/>
      <c r="BD7" s="12">
        <f>BD14-BD12</f>
        <v>92377.579999999987</v>
      </c>
    </row>
    <row r="8" spans="1:56" ht="28.8" x14ac:dyDescent="0.3">
      <c r="B8" s="11" t="s">
        <v>75</v>
      </c>
      <c r="C8" s="13">
        <f t="shared" ref="C8:K8" si="11">C7-C6</f>
        <v>284.52999999999975</v>
      </c>
      <c r="D8" s="13">
        <f t="shared" si="11"/>
        <v>-487.34999999999854</v>
      </c>
      <c r="E8" s="13">
        <f t="shared" si="11"/>
        <v>-53.510000000000218</v>
      </c>
      <c r="F8" s="13">
        <f t="shared" si="11"/>
        <v>267.05999999999767</v>
      </c>
      <c r="G8" s="13">
        <f t="shared" si="11"/>
        <v>-246.07999999999993</v>
      </c>
      <c r="H8" s="13">
        <f t="shared" si="11"/>
        <v>3.17999999999995</v>
      </c>
      <c r="I8" s="13">
        <f t="shared" si="11"/>
        <v>0</v>
      </c>
      <c r="J8" s="13">
        <f t="shared" si="11"/>
        <v>179.70999999999992</v>
      </c>
      <c r="K8" s="13">
        <f t="shared" si="11"/>
        <v>-0.11000000000001364</v>
      </c>
      <c r="L8" s="13"/>
      <c r="M8" s="14"/>
      <c r="Q8" s="11" t="s">
        <v>75</v>
      </c>
      <c r="R8" s="13">
        <f t="shared" ref="R8:Z8" si="12">R7-R6</f>
        <v>101.67000000000007</v>
      </c>
      <c r="S8" s="13">
        <f t="shared" si="12"/>
        <v>-90.80000000000291</v>
      </c>
      <c r="T8" s="13">
        <f t="shared" si="12"/>
        <v>-11.639999999999873</v>
      </c>
      <c r="U8" s="13">
        <f t="shared" si="12"/>
        <v>135.62000000000262</v>
      </c>
      <c r="V8" s="13">
        <f t="shared" si="12"/>
        <v>13.090000000000146</v>
      </c>
      <c r="W8" s="13">
        <f t="shared" si="12"/>
        <v>-2.1299999999999955</v>
      </c>
      <c r="X8" s="13">
        <f t="shared" si="12"/>
        <v>0</v>
      </c>
      <c r="Y8" s="13">
        <f t="shared" si="12"/>
        <v>19.430000000000064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37.920000000000073</v>
      </c>
      <c r="AG8" s="13">
        <f t="shared" si="13"/>
        <v>79.639999999999418</v>
      </c>
      <c r="AH8" s="13">
        <f t="shared" si="13"/>
        <v>-59.549999999999727</v>
      </c>
      <c r="AI8" s="13">
        <f t="shared" si="13"/>
        <v>-421.63999999999942</v>
      </c>
      <c r="AJ8" s="13">
        <f t="shared" si="13"/>
        <v>-160.71000000000004</v>
      </c>
      <c r="AK8" s="13">
        <f t="shared" si="13"/>
        <v>-0.26999999999998181</v>
      </c>
      <c r="AL8" s="13">
        <f t="shared" si="13"/>
        <v>0</v>
      </c>
      <c r="AM8" s="13">
        <f t="shared" si="13"/>
        <v>48.569999999999936</v>
      </c>
      <c r="AN8" s="13">
        <f t="shared" si="13"/>
        <v>-7.999999999992724E-2</v>
      </c>
      <c r="AO8" s="13"/>
      <c r="AP8" s="14"/>
      <c r="AS8" s="11" t="s">
        <v>75</v>
      </c>
      <c r="AT8" s="13">
        <f t="shared" ref="AT8:BB8" si="14">AT7-AT6</f>
        <v>424.11999999999989</v>
      </c>
      <c r="AU8" s="13">
        <f t="shared" si="14"/>
        <v>-498.51000000000204</v>
      </c>
      <c r="AV8" s="13">
        <f t="shared" si="14"/>
        <v>-124.69999999999982</v>
      </c>
      <c r="AW8" s="13">
        <f t="shared" si="14"/>
        <v>-18.959999999999127</v>
      </c>
      <c r="AX8" s="13">
        <f t="shared" si="14"/>
        <v>-393.69999999999982</v>
      </c>
      <c r="AY8" s="13">
        <f t="shared" si="14"/>
        <v>0.77999999999997272</v>
      </c>
      <c r="AZ8" s="13">
        <f t="shared" si="14"/>
        <v>0</v>
      </c>
      <c r="BA8" s="13">
        <f t="shared" si="14"/>
        <v>247.70999999999992</v>
      </c>
      <c r="BB8" s="13">
        <f t="shared" si="14"/>
        <v>-0.18999999999994088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8.5237876976815876</v>
      </c>
      <c r="D9" s="16">
        <f t="shared" si="15"/>
        <v>-1.1753234882858306</v>
      </c>
      <c r="E9" s="16">
        <f t="shared" si="15"/>
        <v>-1.4616304923818273</v>
      </c>
      <c r="F9" s="16">
        <f t="shared" si="15"/>
        <v>0.78833991365631573</v>
      </c>
      <c r="G9" s="16">
        <f t="shared" si="15"/>
        <v>-3.2709441847296556</v>
      </c>
      <c r="H9" s="16">
        <f t="shared" si="15"/>
        <v>0.49699148237867469</v>
      </c>
      <c r="I9" s="16">
        <f t="shared" si="15"/>
        <v>0</v>
      </c>
      <c r="J9" s="16">
        <f t="shared" si="15"/>
        <v>29.074583400744203</v>
      </c>
      <c r="K9" s="16">
        <f t="shared" si="15"/>
        <v>-1.3584104128334423E-2</v>
      </c>
      <c r="L9" s="16"/>
      <c r="M9" s="17"/>
      <c r="Q9" s="15" t="s">
        <v>76</v>
      </c>
      <c r="R9" s="16">
        <f t="shared" ref="R9:Z9" si="16">R8/R5*100</f>
        <v>2.8065477833600196</v>
      </c>
      <c r="S9" s="16">
        <f t="shared" si="16"/>
        <v>-0.22158323171335062</v>
      </c>
      <c r="T9" s="16">
        <f t="shared" si="16"/>
        <v>-0.32266380593601257</v>
      </c>
      <c r="U9" s="16">
        <f t="shared" si="16"/>
        <v>0.39720812071238154</v>
      </c>
      <c r="V9" s="16">
        <f t="shared" si="16"/>
        <v>0.17987860598890146</v>
      </c>
      <c r="W9" s="16">
        <f t="shared" si="16"/>
        <v>-0.33124426543085012</v>
      </c>
      <c r="X9" s="16">
        <f t="shared" si="16"/>
        <v>0</v>
      </c>
      <c r="Y9" s="16">
        <f t="shared" si="16"/>
        <v>2.4354169539113406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1.0181861143257624</v>
      </c>
      <c r="AG9" s="16">
        <f t="shared" si="17"/>
        <v>0.19478059423733987</v>
      </c>
      <c r="AH9" s="16">
        <f t="shared" si="17"/>
        <v>-1.6560849650845488</v>
      </c>
      <c r="AI9" s="16">
        <f t="shared" si="17"/>
        <v>-1.2300267248715155</v>
      </c>
      <c r="AJ9" s="16">
        <f t="shared" si="17"/>
        <v>-2.2044602220509124</v>
      </c>
      <c r="AK9" s="16">
        <f t="shared" si="17"/>
        <v>-4.212825713839629E-2</v>
      </c>
      <c r="AL9" s="16">
        <f t="shared" si="17"/>
        <v>0</v>
      </c>
      <c r="AM9" s="16">
        <f t="shared" si="17"/>
        <v>5.9431745876364266</v>
      </c>
      <c r="AN9" s="16">
        <f t="shared" si="17"/>
        <v>-9.8806906602681675E-3</v>
      </c>
      <c r="AO9" s="16"/>
      <c r="AP9" s="17"/>
      <c r="AS9" s="15" t="s">
        <v>76</v>
      </c>
      <c r="AT9" s="16">
        <f t="shared" ref="AT9:BB9" si="18">AT8/AT5*100</f>
        <v>12.705545419958236</v>
      </c>
      <c r="AU9" s="16">
        <f t="shared" si="18"/>
        <v>-1.2022376364940464</v>
      </c>
      <c r="AV9" s="16">
        <f t="shared" si="18"/>
        <v>-3.4061917847133776</v>
      </c>
      <c r="AW9" s="16">
        <f t="shared" si="18"/>
        <v>-5.5968414449648722E-2</v>
      </c>
      <c r="AX9" s="16">
        <f t="shared" si="18"/>
        <v>-5.2331385140119684</v>
      </c>
      <c r="AY9" s="16">
        <f t="shared" si="18"/>
        <v>0.1219035711494839</v>
      </c>
      <c r="AZ9" s="16">
        <f t="shared" si="18"/>
        <v>0</v>
      </c>
      <c r="BA9" s="16">
        <f t="shared" si="18"/>
        <v>40.076039475812962</v>
      </c>
      <c r="BB9" s="16">
        <f t="shared" si="18"/>
        <v>-2.3463452585294701E-2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474.77000000000044</v>
      </c>
      <c r="D10" s="18">
        <f t="shared" si="19"/>
        <v>1372.6299999999974</v>
      </c>
      <c r="E10" s="18">
        <f t="shared" si="19"/>
        <v>94.670000000000073</v>
      </c>
      <c r="F10" s="18">
        <f t="shared" si="19"/>
        <v>11991.82</v>
      </c>
      <c r="G10" s="18">
        <f t="shared" si="19"/>
        <v>356.60000000000036</v>
      </c>
      <c r="H10" s="18">
        <f t="shared" si="19"/>
        <v>16.17999999999995</v>
      </c>
      <c r="I10" s="18">
        <f t="shared" si="19"/>
        <v>0</v>
      </c>
      <c r="J10" s="18">
        <f t="shared" si="19"/>
        <v>200.83000000000004</v>
      </c>
      <c r="K10" s="18">
        <f t="shared" si="19"/>
        <v>5.2699999999998681</v>
      </c>
      <c r="L10" s="18"/>
      <c r="M10" s="18">
        <f>M6+M7</f>
        <v>15151.220000000045</v>
      </c>
      <c r="Q10" s="11" t="s">
        <v>77</v>
      </c>
      <c r="R10" s="18">
        <f t="shared" ref="R10:Z10" si="20">R6+R7</f>
        <v>229.10999999999967</v>
      </c>
      <c r="S10" s="18">
        <f t="shared" si="20"/>
        <v>1376.2599999999948</v>
      </c>
      <c r="T10" s="18">
        <f t="shared" si="20"/>
        <v>104.07999999999947</v>
      </c>
      <c r="U10" s="18">
        <f t="shared" si="20"/>
        <v>7462.3600000000006</v>
      </c>
      <c r="V10" s="18">
        <f t="shared" si="20"/>
        <v>186.39000000000124</v>
      </c>
      <c r="W10" s="18">
        <f t="shared" si="20"/>
        <v>5.7499999999998863</v>
      </c>
      <c r="X10" s="18">
        <f t="shared" si="20"/>
        <v>0</v>
      </c>
      <c r="Y10" s="18">
        <f t="shared" si="20"/>
        <v>23.089999999999918</v>
      </c>
      <c r="Z10" s="18">
        <f t="shared" si="20"/>
        <v>1.2599999999999909</v>
      </c>
      <c r="AA10" s="18"/>
      <c r="AB10" s="18">
        <f>AB6+AB7</f>
        <v>9959.800000000032</v>
      </c>
      <c r="AE10" s="11" t="s">
        <v>77</v>
      </c>
      <c r="AF10" s="18">
        <f t="shared" ref="AF10:AN10" si="21">AF6+AF7</f>
        <v>148.02000000000044</v>
      </c>
      <c r="AG10" s="18">
        <f t="shared" si="21"/>
        <v>1650.4400000000023</v>
      </c>
      <c r="AH10" s="18">
        <f t="shared" si="21"/>
        <v>237.54999999999973</v>
      </c>
      <c r="AI10" s="18">
        <f t="shared" si="21"/>
        <v>7880.3000000000029</v>
      </c>
      <c r="AJ10" s="18">
        <f t="shared" si="21"/>
        <v>393.02999999999975</v>
      </c>
      <c r="AK10" s="18">
        <f t="shared" si="21"/>
        <v>0.26999999999998181</v>
      </c>
      <c r="AL10" s="18">
        <f t="shared" si="21"/>
        <v>0</v>
      </c>
      <c r="AM10" s="18">
        <f t="shared" si="21"/>
        <v>51.389999999999873</v>
      </c>
      <c r="AN10" s="18">
        <f t="shared" si="21"/>
        <v>7.999999999992724E-2</v>
      </c>
      <c r="AO10" s="18"/>
      <c r="AP10" s="18">
        <f>AP6+AP7</f>
        <v>11269.019999999975</v>
      </c>
      <c r="AS10" s="11" t="s">
        <v>77</v>
      </c>
      <c r="AT10" s="18">
        <f t="shared" ref="AT10:BB10" si="22">AT6+AT7</f>
        <v>684.5</v>
      </c>
      <c r="AU10" s="18">
        <f t="shared" si="22"/>
        <v>4247.8700000000026</v>
      </c>
      <c r="AV10" s="18">
        <f t="shared" si="22"/>
        <v>400.94000000000051</v>
      </c>
      <c r="AW10" s="18">
        <f t="shared" si="22"/>
        <v>18754.419999999998</v>
      </c>
      <c r="AX10" s="18">
        <f t="shared" si="22"/>
        <v>738.50000000000091</v>
      </c>
      <c r="AY10" s="18">
        <f t="shared" si="22"/>
        <v>19.880000000000109</v>
      </c>
      <c r="AZ10" s="18">
        <f t="shared" si="22"/>
        <v>0</v>
      </c>
      <c r="BA10" s="18">
        <f t="shared" si="22"/>
        <v>275.09000000000003</v>
      </c>
      <c r="BB10" s="18">
        <f t="shared" si="22"/>
        <v>6.6100000000000136</v>
      </c>
      <c r="BC10" s="18"/>
      <c r="BD10" s="18">
        <f>BD6+BD7</f>
        <v>184755.16000000003</v>
      </c>
    </row>
    <row r="11" spans="1:56" ht="28.8" x14ac:dyDescent="0.3">
      <c r="B11" s="11" t="s">
        <v>78</v>
      </c>
      <c r="C11" s="19">
        <f t="shared" ref="C11:K11" si="23">C10/C5*100</f>
        <v>14.222889274341174</v>
      </c>
      <c r="D11" s="19">
        <f t="shared" si="23"/>
        <v>3.3103196465082205</v>
      </c>
      <c r="E11" s="19">
        <f t="shared" si="23"/>
        <v>2.5859196171516938</v>
      </c>
      <c r="F11" s="19">
        <f t="shared" si="23"/>
        <v>35.398900409578985</v>
      </c>
      <c r="G11" s="19">
        <f t="shared" si="23"/>
        <v>4.73999795300145</v>
      </c>
      <c r="H11" s="19">
        <f t="shared" si="23"/>
        <v>2.5287176682034773</v>
      </c>
      <c r="I11" s="19">
        <f t="shared" si="23"/>
        <v>0</v>
      </c>
      <c r="J11" s="19">
        <f t="shared" si="23"/>
        <v>32.491506228765573</v>
      </c>
      <c r="K11" s="19">
        <f t="shared" si="23"/>
        <v>0.65080207960283398</v>
      </c>
      <c r="L11" s="19"/>
      <c r="M11" s="19">
        <f>M10/M5*100</f>
        <v>16.401403890424536</v>
      </c>
      <c r="Q11" s="11" t="s">
        <v>78</v>
      </c>
      <c r="R11" s="19">
        <f t="shared" ref="R11:Z11" si="24">R10/R5*100</f>
        <v>6.324463092806262</v>
      </c>
      <c r="S11" s="19">
        <f t="shared" si="24"/>
        <v>3.3585477805925663</v>
      </c>
      <c r="T11" s="19">
        <f t="shared" si="24"/>
        <v>2.885124477819621</v>
      </c>
      <c r="U11" s="19">
        <f t="shared" si="24"/>
        <v>21.855994629694663</v>
      </c>
      <c r="V11" s="19">
        <f t="shared" si="24"/>
        <v>2.5613119457808398</v>
      </c>
      <c r="W11" s="19">
        <f t="shared" si="24"/>
        <v>0.89420400292364066</v>
      </c>
      <c r="X11" s="19">
        <f t="shared" si="24"/>
        <v>0</v>
      </c>
      <c r="Y11" s="19">
        <f t="shared" si="24"/>
        <v>2.8941727980346097</v>
      </c>
      <c r="Z11" s="19">
        <f t="shared" si="24"/>
        <v>0.15562087789936405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3.9744701646228773</v>
      </c>
      <c r="AG11" s="19">
        <f t="shared" si="25"/>
        <v>4.0365856849959565</v>
      </c>
      <c r="AH11" s="19">
        <f t="shared" si="25"/>
        <v>6.6062633661769246</v>
      </c>
      <c r="AI11" s="19">
        <f t="shared" si="25"/>
        <v>22.988757233670952</v>
      </c>
      <c r="AJ11" s="19">
        <f t="shared" si="25"/>
        <v>5.3911953274386741</v>
      </c>
      <c r="AK11" s="19">
        <f t="shared" si="25"/>
        <v>4.212825713839629E-2</v>
      </c>
      <c r="AL11" s="19">
        <f t="shared" si="25"/>
        <v>0</v>
      </c>
      <c r="AM11" s="19">
        <f t="shared" si="25"/>
        <v>6.288238461161944</v>
      </c>
      <c r="AN11" s="19">
        <f t="shared" si="25"/>
        <v>9.8806906602681675E-3</v>
      </c>
      <c r="AO11" s="19"/>
      <c r="AP11" s="19">
        <f>AP10/AP5*100</f>
        <v>12.19886903294065</v>
      </c>
      <c r="AS11" s="11" t="s">
        <v>78</v>
      </c>
      <c r="AT11" s="19">
        <f t="shared" ref="AT11:BA11" si="26">AT10/AT5*100</f>
        <v>20.505861171275615</v>
      </c>
      <c r="AU11" s="19">
        <f t="shared" si="26"/>
        <v>10.244426769641427</v>
      </c>
      <c r="AV11" s="19">
        <f t="shared" si="26"/>
        <v>10.951712383023139</v>
      </c>
      <c r="AW11" s="19">
        <f t="shared" si="26"/>
        <v>55.361558614073282</v>
      </c>
      <c r="AX11" s="19">
        <f t="shared" si="26"/>
        <v>9.8162885257755779</v>
      </c>
      <c r="AY11" s="19">
        <f t="shared" si="26"/>
        <v>3.1069781980151765</v>
      </c>
      <c r="AZ11" s="19">
        <f t="shared" si="26"/>
        <v>0</v>
      </c>
      <c r="BA11" s="19">
        <f t="shared" si="26"/>
        <v>44.505743407215661</v>
      </c>
      <c r="BB11" s="19">
        <f ca="1">BB11/BB5*100</f>
        <v>0</v>
      </c>
      <c r="BC11" s="19"/>
      <c r="BD11" s="19">
        <f>BD10/BD5*100</f>
        <v>199.99999999999997</v>
      </c>
    </row>
    <row r="12" spans="1:56" x14ac:dyDescent="0.3">
      <c r="B12" s="11" t="s">
        <v>79</v>
      </c>
      <c r="C12" s="12">
        <f>'00-06'!B31</f>
        <v>3242.95</v>
      </c>
      <c r="D12" s="12">
        <f>'00-06'!C31</f>
        <v>40535.19</v>
      </c>
      <c r="E12" s="12">
        <f>'00-06'!D31</f>
        <v>3586.89</v>
      </c>
      <c r="F12" s="12">
        <f>'00-06'!E31</f>
        <v>28013.87</v>
      </c>
      <c r="G12" s="12">
        <f>'00-06'!F31</f>
        <v>7221.87</v>
      </c>
      <c r="H12" s="12">
        <f>'00-06'!G31</f>
        <v>633.35</v>
      </c>
      <c r="I12" s="12">
        <f>'00-06'!H31</f>
        <v>64.790000000000006</v>
      </c>
      <c r="J12" s="12">
        <f>'00-06'!I31</f>
        <v>607.54</v>
      </c>
      <c r="K12" s="12">
        <f>'00-06'!J31</f>
        <v>807.08</v>
      </c>
      <c r="L12" s="12">
        <f>'00-06'!K31</f>
        <v>88.44</v>
      </c>
      <c r="M12" s="20">
        <f>SUM(C12:L12)</f>
        <v>84801.969999999987</v>
      </c>
      <c r="Q12" s="11" t="s">
        <v>79</v>
      </c>
      <c r="R12" s="12">
        <f>'06-12'!B31</f>
        <v>3558.88</v>
      </c>
      <c r="S12" s="12">
        <f>'06-12'!C31</f>
        <v>40244.300000000003</v>
      </c>
      <c r="T12" s="12">
        <f>'06-12'!D31</f>
        <v>3549.61</v>
      </c>
      <c r="U12" s="12">
        <f>'06-12'!E31</f>
        <v>30479.94</v>
      </c>
      <c r="V12" s="12">
        <f>'06-12'!F31</f>
        <v>7190.48</v>
      </c>
      <c r="W12" s="12">
        <f>'06-12'!G31</f>
        <v>639.09</v>
      </c>
      <c r="X12" s="12">
        <f>'06-12'!H31</f>
        <v>64.790000000000006</v>
      </c>
      <c r="Y12" s="12">
        <f>'06-12'!I31</f>
        <v>795.98</v>
      </c>
      <c r="Z12" s="12">
        <f>'06-12'!J31</f>
        <v>809.03</v>
      </c>
      <c r="AA12" s="12">
        <f>'06-12'!K31</f>
        <v>65.58</v>
      </c>
      <c r="AB12" s="20">
        <f>SUM(R12:AA12)</f>
        <v>87397.679999999978</v>
      </c>
      <c r="AE12" s="11" t="s">
        <v>79</v>
      </c>
      <c r="AF12" s="12">
        <f>'12-18'!B31</f>
        <v>3669.22</v>
      </c>
      <c r="AG12" s="12">
        <f>'12-18'!C31</f>
        <v>40101.629999999997</v>
      </c>
      <c r="AH12" s="12">
        <f>'12-18'!D31</f>
        <v>3447.28</v>
      </c>
      <c r="AI12" s="12">
        <f>'12-18'!E31</f>
        <v>30127.96</v>
      </c>
      <c r="AJ12" s="12">
        <f>'12-18'!F31</f>
        <v>7013.35</v>
      </c>
      <c r="AK12" s="12">
        <f>'12-18'!G31</f>
        <v>640.63</v>
      </c>
      <c r="AL12" s="12">
        <f>'12-18'!H31</f>
        <v>64.790000000000006</v>
      </c>
      <c r="AM12" s="12">
        <f>'12-18'!I31</f>
        <v>815.83</v>
      </c>
      <c r="AN12" s="12">
        <f>'12-18'!J31</f>
        <v>809.58</v>
      </c>
      <c r="AO12" s="12">
        <f>'12-18'!K31</f>
        <v>52.8</v>
      </c>
      <c r="AP12" s="20">
        <f>SUM(AF12:AO12)</f>
        <v>86743.07</v>
      </c>
      <c r="AS12" s="11" t="s">
        <v>79</v>
      </c>
      <c r="AT12" s="12">
        <f>'00-18'!B31</f>
        <v>3207.88</v>
      </c>
      <c r="AU12" s="12">
        <f>'00-18'!C31</f>
        <v>39091.99</v>
      </c>
      <c r="AV12" s="12">
        <f>'00-18'!D31</f>
        <v>3398.16</v>
      </c>
      <c r="AW12" s="12">
        <f>'00-18'!E31</f>
        <v>24489.56</v>
      </c>
      <c r="AX12" s="12">
        <f>'00-18'!F31</f>
        <v>6957.11</v>
      </c>
      <c r="AY12" s="12">
        <f>'00-18'!G31</f>
        <v>630.29999999999995</v>
      </c>
      <c r="AZ12" s="12">
        <f>'00-18'!H31</f>
        <v>64.790000000000006</v>
      </c>
      <c r="BA12" s="12">
        <f>'00-18'!I31</f>
        <v>604.41</v>
      </c>
      <c r="BB12" s="12">
        <f>'00-18'!J31</f>
        <v>806.37</v>
      </c>
      <c r="BC12" s="12">
        <f>'00-18'!K31</f>
        <v>14.63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97.150449211670207</v>
      </c>
      <c r="D13" s="19">
        <f t="shared" si="27"/>
        <v>97.75717843260297</v>
      </c>
      <c r="E13" s="19">
        <f t="shared" si="27"/>
        <v>97.976224945233241</v>
      </c>
      <c r="F13" s="19">
        <f t="shared" si="27"/>
        <v>82.694719752038665</v>
      </c>
      <c r="G13" s="19">
        <f t="shared" si="27"/>
        <v>95.994528931134454</v>
      </c>
      <c r="H13" s="19">
        <f t="shared" si="27"/>
        <v>98.984136907087588</v>
      </c>
      <c r="I13" s="19">
        <f t="shared" si="27"/>
        <v>100</v>
      </c>
      <c r="J13" s="19">
        <f t="shared" si="27"/>
        <v>98.291538585989315</v>
      </c>
      <c r="K13" s="19">
        <f t="shared" si="27"/>
        <v>99.667806908134409</v>
      </c>
      <c r="L13" s="19"/>
      <c r="M13" s="19">
        <f>M12/M5*100</f>
        <v>91.799298054787698</v>
      </c>
      <c r="Q13" s="11" t="s">
        <v>80</v>
      </c>
      <c r="R13" s="19">
        <f t="shared" ref="R13:Z13" si="28">R12/R5*100</f>
        <v>98.241042345276881</v>
      </c>
      <c r="S13" s="19">
        <f t="shared" si="28"/>
        <v>98.209934493847044</v>
      </c>
      <c r="T13" s="19">
        <f t="shared" si="28"/>
        <v>98.396105858122183</v>
      </c>
      <c r="U13" s="19">
        <f t="shared" si="28"/>
        <v>89.270606745508857</v>
      </c>
      <c r="V13" s="19">
        <f t="shared" si="28"/>
        <v>98.809283330104037</v>
      </c>
      <c r="W13" s="19">
        <f t="shared" si="28"/>
        <v>99.387275865822758</v>
      </c>
      <c r="X13" s="19">
        <f t="shared" si="28"/>
        <v>100</v>
      </c>
      <c r="Y13" s="19">
        <f t="shared" si="28"/>
        <v>99.77062207793837</v>
      </c>
      <c r="Z13" s="19">
        <f t="shared" si="28"/>
        <v>99.922189561050317</v>
      </c>
      <c r="AA13" s="19"/>
      <c r="AB13" s="19">
        <f>AB12/AB5*100</f>
        <v>94.609189805578353</v>
      </c>
      <c r="AE13" s="11" t="s">
        <v>80</v>
      </c>
      <c r="AF13" s="19">
        <f t="shared" ref="AF13:AN13" si="29">AF12/AF5*100</f>
        <v>98.521857974851443</v>
      </c>
      <c r="AG13" s="19">
        <f t="shared" si="29"/>
        <v>98.079097454620694</v>
      </c>
      <c r="AH13" s="19">
        <f t="shared" si="29"/>
        <v>95.868825834369261</v>
      </c>
      <c r="AI13" s="19">
        <f t="shared" si="29"/>
        <v>87.890608020728763</v>
      </c>
      <c r="AJ13" s="19">
        <f t="shared" si="29"/>
        <v>96.202172225255211</v>
      </c>
      <c r="AK13" s="19">
        <f t="shared" si="29"/>
        <v>99.957871742861599</v>
      </c>
      <c r="AL13" s="19">
        <f t="shared" si="29"/>
        <v>100</v>
      </c>
      <c r="AM13" s="19">
        <f t="shared" si="29"/>
        <v>99.827468063237248</v>
      </c>
      <c r="AN13" s="19">
        <f t="shared" si="29"/>
        <v>99.990119309339732</v>
      </c>
      <c r="AO13" s="19"/>
      <c r="AP13" s="19">
        <f>AP12/AP5*100</f>
        <v>93.900565483529661</v>
      </c>
      <c r="AS13" s="11" t="s">
        <v>80</v>
      </c>
      <c r="AT13" s="19">
        <f t="shared" ref="AT13:BB13" si="30">AT12/AT5*100</f>
        <v>96.099842124341308</v>
      </c>
      <c r="AU13" s="19">
        <f t="shared" si="30"/>
        <v>94.276667796932273</v>
      </c>
      <c r="AV13" s="19">
        <f t="shared" si="30"/>
        <v>92.821047916131732</v>
      </c>
      <c r="AW13" s="19">
        <f t="shared" si="30"/>
        <v>72.291236485738537</v>
      </c>
      <c r="AX13" s="19">
        <f t="shared" si="30"/>
        <v>92.47528648010622</v>
      </c>
      <c r="AY13" s="19">
        <f t="shared" si="30"/>
        <v>98.507462686567152</v>
      </c>
      <c r="AZ13" s="19">
        <f t="shared" si="30"/>
        <v>100</v>
      </c>
      <c r="BA13" s="19">
        <f t="shared" si="30"/>
        <v>97.785148034298658</v>
      </c>
      <c r="BB13" s="19">
        <f t="shared" si="30"/>
        <v>99.580127690578806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'06'!B31</f>
        <v>3622.6</v>
      </c>
      <c r="D14" s="9">
        <f>'06'!C31</f>
        <v>40977.83</v>
      </c>
      <c r="E14" s="9">
        <f>'06'!D31</f>
        <v>3607.47</v>
      </c>
      <c r="F14" s="9">
        <f>'06'!E31</f>
        <v>34143.31</v>
      </c>
      <c r="G14" s="9">
        <f>'06'!F31</f>
        <v>7277.13</v>
      </c>
      <c r="H14" s="9">
        <f>'06'!G31</f>
        <v>643.03</v>
      </c>
      <c r="I14" s="9">
        <f>'06'!H31</f>
        <v>64.790000000000006</v>
      </c>
      <c r="J14" s="9">
        <f>'06'!I31</f>
        <v>797.81</v>
      </c>
      <c r="K14" s="9">
        <f>'06'!J31</f>
        <v>809.66</v>
      </c>
      <c r="L14" s="9">
        <f>'06'!K31</f>
        <v>433.95</v>
      </c>
      <c r="M14" s="9">
        <f>SUM(C14:L14)</f>
        <v>92377.579999999987</v>
      </c>
      <c r="Q14" s="9" t="s">
        <v>83</v>
      </c>
      <c r="R14" s="9">
        <f>'12'!B31</f>
        <v>3724.27</v>
      </c>
      <c r="S14" s="9">
        <f>'12'!C31</f>
        <v>40887.03</v>
      </c>
      <c r="T14" s="9">
        <f>'12'!D31</f>
        <v>3595.83</v>
      </c>
      <c r="U14" s="9">
        <f>'12'!E31</f>
        <v>34278.93</v>
      </c>
      <c r="V14" s="9">
        <f>'12'!F31</f>
        <v>7290.22</v>
      </c>
      <c r="W14" s="9">
        <f>'12'!G31</f>
        <v>640.9</v>
      </c>
      <c r="X14" s="9">
        <f>'12'!H31</f>
        <v>64.790000000000006</v>
      </c>
      <c r="Y14" s="9">
        <f>'12'!I31</f>
        <v>817.24</v>
      </c>
      <c r="Z14" s="9">
        <f>'12'!J31</f>
        <v>809.66</v>
      </c>
      <c r="AA14" s="9">
        <f>'12'!K31</f>
        <v>268.70999999999998</v>
      </c>
      <c r="AB14" s="10">
        <f>SUM(R14:AA14)</f>
        <v>92377.58</v>
      </c>
      <c r="AE14" s="9" t="s">
        <v>81</v>
      </c>
      <c r="AF14" s="9">
        <f>SUM('18'!B31)</f>
        <v>3762.19</v>
      </c>
      <c r="AG14" s="9">
        <f>SUM('18'!C31)</f>
        <v>40966.67</v>
      </c>
      <c r="AH14" s="9">
        <f>SUM('18'!D31)</f>
        <v>3536.28</v>
      </c>
      <c r="AI14" s="9">
        <f>SUM('18'!E31)</f>
        <v>33857.29</v>
      </c>
      <c r="AJ14" s="9">
        <f>SUM('18'!F31)</f>
        <v>7129.51</v>
      </c>
      <c r="AK14" s="9">
        <f>SUM('18'!G31)</f>
        <v>640.63</v>
      </c>
      <c r="AL14" s="9">
        <f>SUM('18'!H31)</f>
        <v>64.790000000000006</v>
      </c>
      <c r="AM14" s="9">
        <f>SUM('18'!I31)</f>
        <v>865.81</v>
      </c>
      <c r="AN14" s="9">
        <f>SUM('18'!J31)</f>
        <v>809.58</v>
      </c>
      <c r="AO14" s="9">
        <f>SUM('18'!K31)</f>
        <v>744.83</v>
      </c>
      <c r="AP14" s="10">
        <f>SUM(AF14:AO14)</f>
        <v>92377.579999999987</v>
      </c>
      <c r="AS14" s="9" t="s">
        <v>81</v>
      </c>
      <c r="AT14" s="9">
        <f>AF14</f>
        <v>3762.19</v>
      </c>
      <c r="AU14" s="9">
        <f t="shared" ref="AU14:BC14" si="31">AG14</f>
        <v>40966.67</v>
      </c>
      <c r="AV14" s="9">
        <f t="shared" si="31"/>
        <v>3536.28</v>
      </c>
      <c r="AW14" s="9">
        <f t="shared" si="31"/>
        <v>33857.29</v>
      </c>
      <c r="AX14" s="9">
        <f t="shared" si="31"/>
        <v>7129.51</v>
      </c>
      <c r="AY14" s="9">
        <f t="shared" si="31"/>
        <v>640.63</v>
      </c>
      <c r="AZ14" s="9">
        <f t="shared" si="31"/>
        <v>64.790000000000006</v>
      </c>
      <c r="BA14" s="9">
        <f t="shared" si="31"/>
        <v>865.81</v>
      </c>
      <c r="BB14" s="9">
        <f t="shared" si="31"/>
        <v>809.58</v>
      </c>
      <c r="BC14" s="9">
        <f t="shared" si="31"/>
        <v>744.83</v>
      </c>
      <c r="BD14" s="10">
        <f>SUM(AT14:BC14)</f>
        <v>92377.579999999987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4CC7-F26F-427C-ADBD-F4379D809EB4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40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00'!B32</f>
        <v>12913.09</v>
      </c>
      <c r="D5" s="9">
        <f>'tieri 00'!C32</f>
        <v>109117.47</v>
      </c>
      <c r="E5" s="9">
        <f>'tieri 00'!D32</f>
        <v>32284.86</v>
      </c>
      <c r="F5" s="9">
        <f>'tieri 00'!E32</f>
        <v>75992.28</v>
      </c>
      <c r="G5" s="9">
        <f>'tieri 00'!F32</f>
        <v>699.98</v>
      </c>
      <c r="H5" s="9">
        <f>'tieri 00'!G32</f>
        <v>329.58</v>
      </c>
      <c r="I5" s="9">
        <f>'tieri 00'!H32</f>
        <v>2941.04</v>
      </c>
      <c r="J5" s="9">
        <f>'tieri 00'!I32</f>
        <v>3338.9</v>
      </c>
      <c r="K5" s="9">
        <f>'tieri 00'!J32</f>
        <v>784.97</v>
      </c>
      <c r="L5" s="9">
        <f>'tieri 00'!K32</f>
        <v>2.2999999999999998</v>
      </c>
      <c r="M5" s="9">
        <f>SUM(C5:L5)</f>
        <v>238404.46999999997</v>
      </c>
      <c r="Q5" s="9" t="s">
        <v>82</v>
      </c>
      <c r="R5" s="9">
        <f>C14</f>
        <v>13002.13</v>
      </c>
      <c r="S5" s="9">
        <f t="shared" ref="S5:AA5" si="0">D14</f>
        <v>109091.8</v>
      </c>
      <c r="T5" s="9">
        <f t="shared" si="0"/>
        <v>32228.25</v>
      </c>
      <c r="U5" s="9">
        <f t="shared" si="0"/>
        <v>75987.34</v>
      </c>
      <c r="V5" s="9">
        <f t="shared" si="0"/>
        <v>699.67</v>
      </c>
      <c r="W5" s="9">
        <f t="shared" si="0"/>
        <v>328.31</v>
      </c>
      <c r="X5" s="9">
        <f t="shared" si="0"/>
        <v>2940.41</v>
      </c>
      <c r="Y5" s="9">
        <f t="shared" si="0"/>
        <v>3339.19</v>
      </c>
      <c r="Z5" s="9">
        <f t="shared" si="0"/>
        <v>784.97</v>
      </c>
      <c r="AA5" s="9">
        <f t="shared" si="0"/>
        <v>2.4</v>
      </c>
      <c r="AB5" s="10">
        <f>SUM(R5:AA5)</f>
        <v>238404.47</v>
      </c>
      <c r="AE5" s="9" t="s">
        <v>83</v>
      </c>
      <c r="AF5" s="9">
        <f>R14</f>
        <v>13115.77</v>
      </c>
      <c r="AG5" s="9">
        <f t="shared" ref="AG5:AO5" si="1">S14</f>
        <v>108966.38</v>
      </c>
      <c r="AH5" s="9">
        <f t="shared" si="1"/>
        <v>32183.06</v>
      </c>
      <c r="AI5" s="9">
        <f t="shared" si="1"/>
        <v>75986.039999999994</v>
      </c>
      <c r="AJ5" s="9">
        <f t="shared" si="1"/>
        <v>699.67</v>
      </c>
      <c r="AK5" s="9">
        <f t="shared" si="1"/>
        <v>327.72</v>
      </c>
      <c r="AL5" s="9">
        <f t="shared" si="1"/>
        <v>2994.69</v>
      </c>
      <c r="AM5" s="9">
        <f t="shared" si="1"/>
        <v>3343.77</v>
      </c>
      <c r="AN5" s="9">
        <f t="shared" si="1"/>
        <v>784.97</v>
      </c>
      <c r="AO5" s="9">
        <f t="shared" si="1"/>
        <v>2.4</v>
      </c>
      <c r="AP5" s="10">
        <f>SUM(AF5:AO5)</f>
        <v>238404.47</v>
      </c>
      <c r="AS5" s="9" t="s">
        <v>72</v>
      </c>
      <c r="AT5" s="9">
        <f>C5</f>
        <v>12913.09</v>
      </c>
      <c r="AU5" s="9">
        <f t="shared" ref="AU5:BC5" si="2">D5</f>
        <v>109117.47</v>
      </c>
      <c r="AV5" s="9">
        <f t="shared" si="2"/>
        <v>32284.86</v>
      </c>
      <c r="AW5" s="9">
        <f t="shared" si="2"/>
        <v>75992.28</v>
      </c>
      <c r="AX5" s="9">
        <f t="shared" si="2"/>
        <v>699.98</v>
      </c>
      <c r="AY5" s="9">
        <f t="shared" si="2"/>
        <v>329.58</v>
      </c>
      <c r="AZ5" s="9">
        <f t="shared" si="2"/>
        <v>2941.04</v>
      </c>
      <c r="BA5" s="9">
        <f t="shared" si="2"/>
        <v>3338.9</v>
      </c>
      <c r="BB5" s="9">
        <f t="shared" si="2"/>
        <v>784.97</v>
      </c>
      <c r="BC5" s="9">
        <f t="shared" si="2"/>
        <v>2.2999999999999998</v>
      </c>
      <c r="BD5" s="10">
        <f>SUM(AT5:BC5)</f>
        <v>238404.46999999997</v>
      </c>
    </row>
    <row r="6" spans="1:56" ht="28.8" x14ac:dyDescent="0.3">
      <c r="B6" s="11" t="s">
        <v>73</v>
      </c>
      <c r="C6" s="12">
        <f t="shared" ref="C6:K6" si="3">C5-C12</f>
        <v>3.3700000000008004</v>
      </c>
      <c r="D6" s="12">
        <f t="shared" si="3"/>
        <v>101.93000000000757</v>
      </c>
      <c r="E6" s="12">
        <f t="shared" si="3"/>
        <v>63.56000000000131</v>
      </c>
      <c r="F6" s="12">
        <f t="shared" si="3"/>
        <v>573.52999999999884</v>
      </c>
      <c r="G6" s="12">
        <f t="shared" si="3"/>
        <v>0.31000000000005912</v>
      </c>
      <c r="H6" s="12">
        <f t="shared" si="3"/>
        <v>1.2699999999999818</v>
      </c>
      <c r="I6" s="12">
        <f t="shared" si="3"/>
        <v>0.63000000000010914</v>
      </c>
      <c r="J6" s="12">
        <f t="shared" si="3"/>
        <v>0</v>
      </c>
      <c r="K6" s="12">
        <f t="shared" si="3"/>
        <v>0</v>
      </c>
      <c r="L6" s="12"/>
      <c r="M6" s="12">
        <f>M5-M12</f>
        <v>744.59999999997672</v>
      </c>
      <c r="Q6" s="11" t="s">
        <v>73</v>
      </c>
      <c r="R6" s="12">
        <f t="shared" ref="R6:Z6" si="4">R5-R12</f>
        <v>11.039999999999054</v>
      </c>
      <c r="S6" s="12">
        <f t="shared" si="4"/>
        <v>179.02000000000407</v>
      </c>
      <c r="T6" s="12">
        <f t="shared" si="4"/>
        <v>48.740000000001601</v>
      </c>
      <c r="U6" s="12">
        <f t="shared" si="4"/>
        <v>462.33999999999651</v>
      </c>
      <c r="V6" s="12">
        <f t="shared" si="4"/>
        <v>0</v>
      </c>
      <c r="W6" s="12">
        <f t="shared" si="4"/>
        <v>0.58999999999997499</v>
      </c>
      <c r="X6" s="12">
        <f t="shared" si="4"/>
        <v>9.9999999999909051E-2</v>
      </c>
      <c r="Y6" s="12">
        <f t="shared" si="4"/>
        <v>6.6100000000001273</v>
      </c>
      <c r="Z6" s="12">
        <f t="shared" si="4"/>
        <v>0</v>
      </c>
      <c r="AA6" s="12"/>
      <c r="AB6" s="12">
        <f>AB5-AB12</f>
        <v>708.44000000000233</v>
      </c>
      <c r="AE6" s="11" t="s">
        <v>73</v>
      </c>
      <c r="AF6" s="12">
        <f t="shared" ref="AF6:AN6" si="5">AF5-AF12</f>
        <v>29.460000000000946</v>
      </c>
      <c r="AG6" s="12">
        <f t="shared" si="5"/>
        <v>235.43000000000757</v>
      </c>
      <c r="AH6" s="12">
        <f t="shared" si="5"/>
        <v>245.89000000000306</v>
      </c>
      <c r="AI6" s="12">
        <f t="shared" si="5"/>
        <v>771.88999999999942</v>
      </c>
      <c r="AJ6" s="12">
        <f t="shared" si="5"/>
        <v>0.2199999999999136</v>
      </c>
      <c r="AK6" s="12">
        <f t="shared" si="5"/>
        <v>0.74000000000000909</v>
      </c>
      <c r="AL6" s="12">
        <f t="shared" si="5"/>
        <v>99.139999999999873</v>
      </c>
      <c r="AM6" s="12">
        <f t="shared" si="5"/>
        <v>8.0300000000002001</v>
      </c>
      <c r="AN6" s="12">
        <f t="shared" si="5"/>
        <v>2.1399999999999864</v>
      </c>
      <c r="AO6" s="12"/>
      <c r="AP6" s="12">
        <f>AP5-AP12</f>
        <v>1394.7300000000396</v>
      </c>
      <c r="AS6" s="11" t="s">
        <v>73</v>
      </c>
      <c r="AT6" s="12">
        <f t="shared" ref="AT6:BB6" si="6">AT5-AT12</f>
        <v>35.149999999999636</v>
      </c>
      <c r="AU6" s="12">
        <f t="shared" si="6"/>
        <v>471.72000000000116</v>
      </c>
      <c r="AV6" s="12">
        <f t="shared" si="6"/>
        <v>355.36999999999898</v>
      </c>
      <c r="AW6" s="12">
        <f t="shared" si="6"/>
        <v>1770.0599999999977</v>
      </c>
      <c r="AX6" s="12">
        <f t="shared" si="6"/>
        <v>0.52999999999997272</v>
      </c>
      <c r="AY6" s="12">
        <f t="shared" si="6"/>
        <v>2.5999999999999659</v>
      </c>
      <c r="AZ6" s="12">
        <f t="shared" si="6"/>
        <v>58.340000000000146</v>
      </c>
      <c r="BA6" s="12">
        <f t="shared" si="6"/>
        <v>14.639999999999873</v>
      </c>
      <c r="BB6" s="12">
        <f t="shared" si="6"/>
        <v>2.1399999999999864</v>
      </c>
      <c r="BC6" s="12"/>
      <c r="BD6" s="12">
        <f>BD5-BD12</f>
        <v>238404.46999999997</v>
      </c>
    </row>
    <row r="7" spans="1:56" ht="28.8" x14ac:dyDescent="0.3">
      <c r="B7" s="11" t="s">
        <v>74</v>
      </c>
      <c r="C7" s="12">
        <f t="shared" ref="C7:K7" si="7">C14-C12</f>
        <v>92.409999999999854</v>
      </c>
      <c r="D7" s="12">
        <f t="shared" si="7"/>
        <v>76.260000000009313</v>
      </c>
      <c r="E7" s="12">
        <f t="shared" si="7"/>
        <v>6.9500000000007276</v>
      </c>
      <c r="F7" s="12">
        <f t="shared" si="7"/>
        <v>568.58999999999651</v>
      </c>
      <c r="G7" s="12">
        <f t="shared" si="7"/>
        <v>0</v>
      </c>
      <c r="H7" s="12">
        <f t="shared" si="7"/>
        <v>0</v>
      </c>
      <c r="I7" s="12">
        <f t="shared" si="7"/>
        <v>0</v>
      </c>
      <c r="J7" s="12">
        <f t="shared" si="7"/>
        <v>0.28999999999996362</v>
      </c>
      <c r="K7" s="12">
        <f t="shared" si="7"/>
        <v>0</v>
      </c>
      <c r="L7" s="12"/>
      <c r="M7" s="12">
        <f>M14-M12</f>
        <v>744.60000000000582</v>
      </c>
      <c r="Q7" s="11" t="s">
        <v>74</v>
      </c>
      <c r="R7" s="12">
        <f t="shared" ref="R7:Z7" si="8">R14-R12</f>
        <v>124.68000000000029</v>
      </c>
      <c r="S7" s="12">
        <f t="shared" si="8"/>
        <v>53.600000000005821</v>
      </c>
      <c r="T7" s="12">
        <f t="shared" si="8"/>
        <v>3.5500000000029104</v>
      </c>
      <c r="U7" s="12">
        <f t="shared" si="8"/>
        <v>461.0399999999936</v>
      </c>
      <c r="V7" s="12">
        <f t="shared" si="8"/>
        <v>0</v>
      </c>
      <c r="W7" s="12">
        <f t="shared" si="8"/>
        <v>0</v>
      </c>
      <c r="X7" s="12">
        <f t="shared" si="8"/>
        <v>54.380000000000109</v>
      </c>
      <c r="Y7" s="12">
        <f t="shared" si="8"/>
        <v>11.190000000000055</v>
      </c>
      <c r="Z7" s="12">
        <f t="shared" si="8"/>
        <v>0</v>
      </c>
      <c r="AA7" s="12"/>
      <c r="AB7" s="12">
        <f>AB14-AB12</f>
        <v>708.44000000000233</v>
      </c>
      <c r="AE7" s="11" t="s">
        <v>74</v>
      </c>
      <c r="AF7" s="12">
        <f t="shared" ref="AF7:AN7" si="9">AF14-AF12</f>
        <v>193.39999999999964</v>
      </c>
      <c r="AG7" s="12">
        <f t="shared" si="9"/>
        <v>376.1200000000099</v>
      </c>
      <c r="AH7" s="12">
        <f t="shared" si="9"/>
        <v>35.06000000000131</v>
      </c>
      <c r="AI7" s="12">
        <f t="shared" si="9"/>
        <v>772.86000000000058</v>
      </c>
      <c r="AJ7" s="12">
        <f t="shared" si="9"/>
        <v>0</v>
      </c>
      <c r="AK7" s="12">
        <f t="shared" si="9"/>
        <v>3.9300000000000068</v>
      </c>
      <c r="AL7" s="12">
        <f t="shared" si="9"/>
        <v>2.1499999999996362</v>
      </c>
      <c r="AM7" s="12">
        <f t="shared" si="9"/>
        <v>11.210000000000036</v>
      </c>
      <c r="AN7" s="12">
        <f t="shared" si="9"/>
        <v>0</v>
      </c>
      <c r="AO7" s="12"/>
      <c r="AP7" s="12">
        <f>AP14-AP12</f>
        <v>1394.7300000000687</v>
      </c>
      <c r="AS7" s="11" t="s">
        <v>74</v>
      </c>
      <c r="AT7" s="12">
        <f t="shared" ref="AT7:BB7" si="10">AT14-AT12</f>
        <v>401.76999999999862</v>
      </c>
      <c r="AU7" s="12">
        <f t="shared" si="10"/>
        <v>461.32000000000698</v>
      </c>
      <c r="AV7" s="12">
        <f t="shared" si="10"/>
        <v>42.739999999997963</v>
      </c>
      <c r="AW7" s="12">
        <f t="shared" si="10"/>
        <v>1764.7899999999936</v>
      </c>
      <c r="AX7" s="12">
        <f t="shared" si="10"/>
        <v>0</v>
      </c>
      <c r="AY7" s="12">
        <f t="shared" si="10"/>
        <v>3.9300000000000068</v>
      </c>
      <c r="AZ7" s="12">
        <f t="shared" si="10"/>
        <v>15</v>
      </c>
      <c r="BA7" s="12">
        <f t="shared" si="10"/>
        <v>22.6899999999996</v>
      </c>
      <c r="BB7" s="12">
        <f t="shared" si="10"/>
        <v>0</v>
      </c>
      <c r="BC7" s="12"/>
      <c r="BD7" s="12">
        <f>BD14-BD12</f>
        <v>238404.47000000003</v>
      </c>
    </row>
    <row r="8" spans="1:56" ht="28.8" x14ac:dyDescent="0.3">
      <c r="B8" s="11" t="s">
        <v>75</v>
      </c>
      <c r="C8" s="13">
        <f t="shared" ref="C8:K8" si="11">C7-C6</f>
        <v>89.039999999999054</v>
      </c>
      <c r="D8" s="13">
        <f t="shared" si="11"/>
        <v>-25.669999999998254</v>
      </c>
      <c r="E8" s="13">
        <f t="shared" si="11"/>
        <v>-56.610000000000582</v>
      </c>
      <c r="F8" s="13">
        <f t="shared" si="11"/>
        <v>-4.9400000000023283</v>
      </c>
      <c r="G8" s="13">
        <f t="shared" si="11"/>
        <v>-0.31000000000005912</v>
      </c>
      <c r="H8" s="13">
        <f t="shared" si="11"/>
        <v>-1.2699999999999818</v>
      </c>
      <c r="I8" s="13">
        <f t="shared" si="11"/>
        <v>-0.63000000000010914</v>
      </c>
      <c r="J8" s="13">
        <f t="shared" si="11"/>
        <v>0.28999999999996362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113.64000000000124</v>
      </c>
      <c r="S8" s="13">
        <f t="shared" si="12"/>
        <v>-125.41999999999825</v>
      </c>
      <c r="T8" s="13">
        <f t="shared" si="12"/>
        <v>-45.18999999999869</v>
      </c>
      <c r="U8" s="13">
        <f t="shared" si="12"/>
        <v>-1.3000000000029104</v>
      </c>
      <c r="V8" s="13">
        <f t="shared" si="12"/>
        <v>0</v>
      </c>
      <c r="W8" s="13">
        <f t="shared" si="12"/>
        <v>-0.58999999999997499</v>
      </c>
      <c r="X8" s="13">
        <f t="shared" si="12"/>
        <v>54.2800000000002</v>
      </c>
      <c r="Y8" s="13">
        <f t="shared" si="12"/>
        <v>4.5799999999999272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163.93999999999869</v>
      </c>
      <c r="AG8" s="13">
        <f t="shared" si="13"/>
        <v>140.69000000000233</v>
      </c>
      <c r="AH8" s="13">
        <f t="shared" si="13"/>
        <v>-210.83000000000175</v>
      </c>
      <c r="AI8" s="13">
        <f t="shared" si="13"/>
        <v>0.97000000000116415</v>
      </c>
      <c r="AJ8" s="13">
        <f t="shared" si="13"/>
        <v>-0.2199999999999136</v>
      </c>
      <c r="AK8" s="13">
        <f t="shared" si="13"/>
        <v>3.1899999999999977</v>
      </c>
      <c r="AL8" s="13">
        <f t="shared" si="13"/>
        <v>-96.990000000000236</v>
      </c>
      <c r="AM8" s="13">
        <f t="shared" si="13"/>
        <v>3.1799999999998363</v>
      </c>
      <c r="AN8" s="13">
        <f t="shared" si="13"/>
        <v>-2.1399999999999864</v>
      </c>
      <c r="AO8" s="13"/>
      <c r="AP8" s="14"/>
      <c r="AS8" s="11" t="s">
        <v>75</v>
      </c>
      <c r="AT8" s="13">
        <f t="shared" ref="AT8:BB8" si="14">AT7-AT6</f>
        <v>366.61999999999898</v>
      </c>
      <c r="AU8" s="13">
        <f t="shared" si="14"/>
        <v>-10.399999999994179</v>
      </c>
      <c r="AV8" s="13">
        <f t="shared" si="14"/>
        <v>-312.63000000000102</v>
      </c>
      <c r="AW8" s="13">
        <f t="shared" si="14"/>
        <v>-5.2700000000040745</v>
      </c>
      <c r="AX8" s="13">
        <f t="shared" si="14"/>
        <v>-0.52999999999997272</v>
      </c>
      <c r="AY8" s="13">
        <f t="shared" si="14"/>
        <v>1.3300000000000409</v>
      </c>
      <c r="AZ8" s="13">
        <f t="shared" si="14"/>
        <v>-43.340000000000146</v>
      </c>
      <c r="BA8" s="13">
        <f t="shared" si="14"/>
        <v>8.0499999999997272</v>
      </c>
      <c r="BB8" s="13">
        <f t="shared" si="14"/>
        <v>-2.1399999999999864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0.68953286935968894</v>
      </c>
      <c r="D9" s="16">
        <f t="shared" si="15"/>
        <v>-2.3525105558255936E-2</v>
      </c>
      <c r="E9" s="16">
        <f t="shared" si="15"/>
        <v>-0.17534534763353654</v>
      </c>
      <c r="F9" s="16">
        <f t="shared" si="15"/>
        <v>-6.500660330236609E-3</v>
      </c>
      <c r="G9" s="16">
        <f t="shared" si="15"/>
        <v>-4.4286979627997811E-2</v>
      </c>
      <c r="H9" s="16">
        <f t="shared" si="15"/>
        <v>-0.38533891619636562</v>
      </c>
      <c r="I9" s="16">
        <f t="shared" si="15"/>
        <v>-2.1420993934122255E-2</v>
      </c>
      <c r="J9" s="16">
        <f t="shared" si="15"/>
        <v>8.6854952229765379E-3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0.87401064287160068</v>
      </c>
      <c r="S9" s="16">
        <f t="shared" si="16"/>
        <v>-0.11496739443294386</v>
      </c>
      <c r="T9" s="16">
        <f t="shared" si="16"/>
        <v>-0.14021859703830861</v>
      </c>
      <c r="U9" s="16">
        <f t="shared" si="16"/>
        <v>-1.7108113009389595E-3</v>
      </c>
      <c r="V9" s="16">
        <f t="shared" si="16"/>
        <v>0</v>
      </c>
      <c r="W9" s="16">
        <f t="shared" si="16"/>
        <v>-0.17970820261337608</v>
      </c>
      <c r="X9" s="16">
        <f t="shared" si="16"/>
        <v>1.8460010678782959</v>
      </c>
      <c r="Y9" s="16">
        <f t="shared" si="16"/>
        <v>0.13715901161658747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1.2499456760830565</v>
      </c>
      <c r="AG9" s="16">
        <f t="shared" si="17"/>
        <v>0.12911321822382493</v>
      </c>
      <c r="AH9" s="16">
        <f t="shared" si="17"/>
        <v>-0.65509619035604982</v>
      </c>
      <c r="AI9" s="16">
        <f t="shared" si="17"/>
        <v>1.2765502716040528E-3</v>
      </c>
      <c r="AJ9" s="16">
        <f t="shared" si="17"/>
        <v>-3.1443394743223753E-2</v>
      </c>
      <c r="AK9" s="16">
        <f t="shared" si="17"/>
        <v>0.9733919199316482</v>
      </c>
      <c r="AL9" s="16">
        <f t="shared" si="17"/>
        <v>-3.2387325566252345</v>
      </c>
      <c r="AM9" s="16">
        <f t="shared" si="17"/>
        <v>9.5102234902515306E-2</v>
      </c>
      <c r="AN9" s="16">
        <f t="shared" si="17"/>
        <v>-0.27262188363886342</v>
      </c>
      <c r="AO9" s="16"/>
      <c r="AP9" s="17"/>
      <c r="AS9" s="15" t="s">
        <v>76</v>
      </c>
      <c r="AT9" s="16">
        <f t="shared" ref="AT9:BB9" si="18">AT8/AT5*100</f>
        <v>2.8391345526128835</v>
      </c>
      <c r="AU9" s="16">
        <f t="shared" si="18"/>
        <v>-9.5310127699938241E-3</v>
      </c>
      <c r="AV9" s="16">
        <f t="shared" si="18"/>
        <v>-0.96834863152574002</v>
      </c>
      <c r="AW9" s="16">
        <f t="shared" si="18"/>
        <v>-6.9349149676836575E-3</v>
      </c>
      <c r="AX9" s="16">
        <f t="shared" si="18"/>
        <v>-7.571644904139728E-2</v>
      </c>
      <c r="AY9" s="16">
        <f t="shared" si="18"/>
        <v>0.40354390436314125</v>
      </c>
      <c r="AZ9" s="16">
        <f t="shared" si="18"/>
        <v>-1.473628376356668</v>
      </c>
      <c r="BA9" s="16">
        <f t="shared" si="18"/>
        <v>0.24109736739643975</v>
      </c>
      <c r="BB9" s="16">
        <f t="shared" si="18"/>
        <v>-0.27262188363886342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95.780000000000655</v>
      </c>
      <c r="D10" s="18">
        <f t="shared" si="19"/>
        <v>178.19000000001688</v>
      </c>
      <c r="E10" s="18">
        <f t="shared" si="19"/>
        <v>70.510000000002037</v>
      </c>
      <c r="F10" s="18">
        <f t="shared" si="19"/>
        <v>1142.1199999999953</v>
      </c>
      <c r="G10" s="18">
        <f t="shared" si="19"/>
        <v>0.31000000000005912</v>
      </c>
      <c r="H10" s="18">
        <f t="shared" si="19"/>
        <v>1.2699999999999818</v>
      </c>
      <c r="I10" s="18">
        <f t="shared" si="19"/>
        <v>0.63000000000010914</v>
      </c>
      <c r="J10" s="18">
        <f t="shared" si="19"/>
        <v>0.28999999999996362</v>
      </c>
      <c r="K10" s="18">
        <f t="shared" si="19"/>
        <v>0</v>
      </c>
      <c r="L10" s="18"/>
      <c r="M10" s="18">
        <f>M6+M7</f>
        <v>1489.1999999999825</v>
      </c>
      <c r="Q10" s="11" t="s">
        <v>77</v>
      </c>
      <c r="R10" s="18">
        <f t="shared" ref="R10:Z10" si="20">R6+R7</f>
        <v>135.71999999999935</v>
      </c>
      <c r="S10" s="18">
        <f t="shared" si="20"/>
        <v>232.6200000000099</v>
      </c>
      <c r="T10" s="18">
        <f t="shared" si="20"/>
        <v>52.290000000004511</v>
      </c>
      <c r="U10" s="18">
        <f t="shared" si="20"/>
        <v>923.3799999999901</v>
      </c>
      <c r="V10" s="18">
        <f t="shared" si="20"/>
        <v>0</v>
      </c>
      <c r="W10" s="18">
        <f t="shared" si="20"/>
        <v>0.58999999999997499</v>
      </c>
      <c r="X10" s="18">
        <f t="shared" si="20"/>
        <v>54.480000000000018</v>
      </c>
      <c r="Y10" s="18">
        <f t="shared" si="20"/>
        <v>17.800000000000182</v>
      </c>
      <c r="Z10" s="18">
        <f t="shared" si="20"/>
        <v>0</v>
      </c>
      <c r="AA10" s="18"/>
      <c r="AB10" s="18">
        <f>AB6+AB7</f>
        <v>1416.8800000000047</v>
      </c>
      <c r="AE10" s="11" t="s">
        <v>77</v>
      </c>
      <c r="AF10" s="18">
        <f t="shared" ref="AF10:AN10" si="21">AF6+AF7</f>
        <v>222.86000000000058</v>
      </c>
      <c r="AG10" s="18">
        <f t="shared" si="21"/>
        <v>611.55000000001746</v>
      </c>
      <c r="AH10" s="18">
        <f t="shared" si="21"/>
        <v>280.95000000000437</v>
      </c>
      <c r="AI10" s="18">
        <f t="shared" si="21"/>
        <v>1544.75</v>
      </c>
      <c r="AJ10" s="18">
        <f t="shared" si="21"/>
        <v>0.2199999999999136</v>
      </c>
      <c r="AK10" s="18">
        <f t="shared" si="21"/>
        <v>4.6700000000000159</v>
      </c>
      <c r="AL10" s="18">
        <f t="shared" si="21"/>
        <v>101.28999999999951</v>
      </c>
      <c r="AM10" s="18">
        <f t="shared" si="21"/>
        <v>19.240000000000236</v>
      </c>
      <c r="AN10" s="18">
        <f t="shared" si="21"/>
        <v>2.1399999999999864</v>
      </c>
      <c r="AO10" s="18"/>
      <c r="AP10" s="18">
        <f>AP6+AP7</f>
        <v>2789.4600000001083</v>
      </c>
      <c r="AS10" s="11" t="s">
        <v>77</v>
      </c>
      <c r="AT10" s="18">
        <f t="shared" ref="AT10:BB10" si="22">AT6+AT7</f>
        <v>436.91999999999825</v>
      </c>
      <c r="AU10" s="18">
        <f t="shared" si="22"/>
        <v>933.04000000000815</v>
      </c>
      <c r="AV10" s="18">
        <f t="shared" si="22"/>
        <v>398.10999999999694</v>
      </c>
      <c r="AW10" s="18">
        <f t="shared" si="22"/>
        <v>3534.8499999999913</v>
      </c>
      <c r="AX10" s="18">
        <f t="shared" si="22"/>
        <v>0.52999999999997272</v>
      </c>
      <c r="AY10" s="18">
        <f t="shared" si="22"/>
        <v>6.5299999999999727</v>
      </c>
      <c r="AZ10" s="18">
        <f t="shared" si="22"/>
        <v>73.340000000000146</v>
      </c>
      <c r="BA10" s="18">
        <f t="shared" si="22"/>
        <v>37.329999999999472</v>
      </c>
      <c r="BB10" s="18">
        <f t="shared" si="22"/>
        <v>2.1399999999999864</v>
      </c>
      <c r="BC10" s="18"/>
      <c r="BD10" s="18">
        <f>BD6+BD7</f>
        <v>476808.94</v>
      </c>
    </row>
    <row r="11" spans="1:56" ht="28.8" x14ac:dyDescent="0.3">
      <c r="B11" s="11" t="s">
        <v>78</v>
      </c>
      <c r="C11" s="19">
        <f t="shared" ref="C11:K11" si="23">C10/C5*100</f>
        <v>0.74172796751204129</v>
      </c>
      <c r="D11" s="19">
        <f t="shared" si="23"/>
        <v>0.16330107360445295</v>
      </c>
      <c r="E11" s="19">
        <f t="shared" si="23"/>
        <v>0.21839958420139358</v>
      </c>
      <c r="F11" s="19">
        <f t="shared" si="23"/>
        <v>1.5029421409648394</v>
      </c>
      <c r="G11" s="19">
        <f t="shared" si="23"/>
        <v>4.4286979627997811E-2</v>
      </c>
      <c r="H11" s="19">
        <f t="shared" si="23"/>
        <v>0.38533891619636562</v>
      </c>
      <c r="I11" s="19">
        <f t="shared" si="23"/>
        <v>2.1420993934122255E-2</v>
      </c>
      <c r="J11" s="19">
        <f t="shared" si="23"/>
        <v>8.6854952229765379E-3</v>
      </c>
      <c r="K11" s="19">
        <f t="shared" si="23"/>
        <v>0</v>
      </c>
      <c r="L11" s="19"/>
      <c r="M11" s="19">
        <f>M10/M5*100</f>
        <v>0.62465271729174487</v>
      </c>
      <c r="Q11" s="11" t="s">
        <v>78</v>
      </c>
      <c r="R11" s="19">
        <f t="shared" ref="R11:Z11" si="24">R10/R5*100</f>
        <v>1.0438289726375551</v>
      </c>
      <c r="S11" s="19">
        <f t="shared" si="24"/>
        <v>0.21323325859506384</v>
      </c>
      <c r="T11" s="19">
        <f t="shared" si="24"/>
        <v>0.16224895860000005</v>
      </c>
      <c r="U11" s="19">
        <f t="shared" si="24"/>
        <v>1.2151761069672793</v>
      </c>
      <c r="V11" s="19">
        <f t="shared" si="24"/>
        <v>0</v>
      </c>
      <c r="W11" s="19">
        <f t="shared" si="24"/>
        <v>0.17970820261337608</v>
      </c>
      <c r="X11" s="19">
        <f t="shared" si="24"/>
        <v>1.8528028404202141</v>
      </c>
      <c r="Y11" s="19">
        <f t="shared" si="24"/>
        <v>0.53306340759286475</v>
      </c>
      <c r="Z11" s="19">
        <f t="shared" si="24"/>
        <v>0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1.6991758775885866</v>
      </c>
      <c r="AG11" s="19">
        <f t="shared" si="25"/>
        <v>0.56122815128851433</v>
      </c>
      <c r="AH11" s="19">
        <f t="shared" si="25"/>
        <v>0.8729747885999789</v>
      </c>
      <c r="AI11" s="19">
        <f t="shared" si="25"/>
        <v>2.0329392083072104</v>
      </c>
      <c r="AJ11" s="19">
        <f t="shared" si="25"/>
        <v>3.1443394743223753E-2</v>
      </c>
      <c r="AK11" s="19">
        <f t="shared" si="25"/>
        <v>1.4249969486146759</v>
      </c>
      <c r="AL11" s="19">
        <f t="shared" si="25"/>
        <v>3.3823200398037696</v>
      </c>
      <c r="AM11" s="19">
        <f t="shared" si="25"/>
        <v>0.57539842752343118</v>
      </c>
      <c r="AN11" s="19">
        <f t="shared" si="25"/>
        <v>0.27262188363886342</v>
      </c>
      <c r="AO11" s="19"/>
      <c r="AP11" s="19">
        <f>AP10/AP5*100</f>
        <v>1.1700535648514092</v>
      </c>
      <c r="AS11" s="11" t="s">
        <v>78</v>
      </c>
      <c r="AT11" s="19">
        <f t="shared" ref="AT11:BA11" si="26">AT10/AT5*100</f>
        <v>3.3835433656855041</v>
      </c>
      <c r="AU11" s="19">
        <f t="shared" si="26"/>
        <v>0.85507847643462409</v>
      </c>
      <c r="AV11" s="19">
        <f t="shared" si="26"/>
        <v>1.2331166992825644</v>
      </c>
      <c r="AW11" s="19">
        <f t="shared" si="26"/>
        <v>4.6515909247623455</v>
      </c>
      <c r="AX11" s="19">
        <f t="shared" si="26"/>
        <v>7.571644904139728E-2</v>
      </c>
      <c r="AY11" s="19">
        <f t="shared" si="26"/>
        <v>1.9813095454821203</v>
      </c>
      <c r="AZ11" s="19">
        <f t="shared" si="26"/>
        <v>2.4936757065527888</v>
      </c>
      <c r="BA11" s="19">
        <f t="shared" si="26"/>
        <v>1.1180328850818975</v>
      </c>
      <c r="BB11" s="19">
        <f ca="1">BB11/BB5*100</f>
        <v>0</v>
      </c>
      <c r="BC11" s="19"/>
      <c r="BD11" s="19">
        <f>BD10/BD5*100</f>
        <v>200.00000000000006</v>
      </c>
    </row>
    <row r="12" spans="1:56" x14ac:dyDescent="0.3">
      <c r="B12" s="11" t="s">
        <v>79</v>
      </c>
      <c r="C12" s="12">
        <f>'00-06'!B32</f>
        <v>12909.72</v>
      </c>
      <c r="D12" s="12">
        <f>'00-06'!C32</f>
        <v>109015.54</v>
      </c>
      <c r="E12" s="12">
        <f>'00-06'!D32</f>
        <v>32221.3</v>
      </c>
      <c r="F12" s="12">
        <f>'00-06'!E32</f>
        <v>75418.75</v>
      </c>
      <c r="G12" s="12">
        <f>'00-06'!F32</f>
        <v>699.67</v>
      </c>
      <c r="H12" s="12">
        <f>'00-06'!G32</f>
        <v>328.31</v>
      </c>
      <c r="I12" s="12">
        <f>'00-06'!H32</f>
        <v>2940.41</v>
      </c>
      <c r="J12" s="12">
        <f>'00-06'!I32</f>
        <v>3338.9</v>
      </c>
      <c r="K12" s="12">
        <f>'00-06'!J32</f>
        <v>784.97</v>
      </c>
      <c r="L12" s="12">
        <f>'00-06'!K32</f>
        <v>2.2999999999999998</v>
      </c>
      <c r="M12" s="20">
        <f>SUM(C12:L12)</f>
        <v>237659.87</v>
      </c>
      <c r="Q12" s="11" t="s">
        <v>79</v>
      </c>
      <c r="R12" s="12">
        <f>'06-12'!B32</f>
        <v>12991.09</v>
      </c>
      <c r="S12" s="12">
        <f>'06-12'!C32</f>
        <v>108912.78</v>
      </c>
      <c r="T12" s="12">
        <f>'06-12'!D32</f>
        <v>32179.51</v>
      </c>
      <c r="U12" s="12">
        <f>'06-12'!E32</f>
        <v>75525</v>
      </c>
      <c r="V12" s="12">
        <f>'06-12'!F32</f>
        <v>699.67</v>
      </c>
      <c r="W12" s="12">
        <f>'06-12'!G32</f>
        <v>327.72</v>
      </c>
      <c r="X12" s="12">
        <f>'06-12'!H32</f>
        <v>2940.31</v>
      </c>
      <c r="Y12" s="12">
        <f>'06-12'!I32</f>
        <v>3332.58</v>
      </c>
      <c r="Z12" s="12">
        <f>'06-12'!J32</f>
        <v>784.97</v>
      </c>
      <c r="AA12" s="12">
        <f>'06-12'!K32</f>
        <v>2.4</v>
      </c>
      <c r="AB12" s="20">
        <f>SUM(R12:AA12)</f>
        <v>237696.03</v>
      </c>
      <c r="AE12" s="11" t="s">
        <v>79</v>
      </c>
      <c r="AF12" s="12">
        <f>'12-18'!B32</f>
        <v>13086.31</v>
      </c>
      <c r="AG12" s="12">
        <f>'12-18'!C32</f>
        <v>108730.95</v>
      </c>
      <c r="AH12" s="12">
        <f>'12-18'!D32</f>
        <v>31937.17</v>
      </c>
      <c r="AI12" s="12">
        <f>'12-18'!E32</f>
        <v>75214.149999999994</v>
      </c>
      <c r="AJ12" s="12">
        <f>'12-18'!F32</f>
        <v>699.45</v>
      </c>
      <c r="AK12" s="12">
        <f>'12-18'!G32</f>
        <v>326.98</v>
      </c>
      <c r="AL12" s="12">
        <f>'12-18'!H32</f>
        <v>2895.55</v>
      </c>
      <c r="AM12" s="12">
        <f>'12-18'!I32</f>
        <v>3335.74</v>
      </c>
      <c r="AN12" s="12">
        <f>'12-18'!J32</f>
        <v>782.83</v>
      </c>
      <c r="AO12" s="12">
        <f>'12-18'!K32</f>
        <v>0.61</v>
      </c>
      <c r="AP12" s="20">
        <f>SUM(AF12:AO12)</f>
        <v>237009.73999999996</v>
      </c>
      <c r="AS12" s="11" t="s">
        <v>79</v>
      </c>
      <c r="AT12" s="12">
        <f>'00-18'!B32</f>
        <v>12877.94</v>
      </c>
      <c r="AU12" s="12">
        <f>'00-18'!C32</f>
        <v>108645.75</v>
      </c>
      <c r="AV12" s="12">
        <f>'00-18'!D32</f>
        <v>31929.49</v>
      </c>
      <c r="AW12" s="12">
        <f>'00-18'!E32</f>
        <v>74222.22</v>
      </c>
      <c r="AX12" s="12">
        <f>'00-18'!F32</f>
        <v>699.45</v>
      </c>
      <c r="AY12" s="12">
        <f>'00-18'!G32</f>
        <v>326.98</v>
      </c>
      <c r="AZ12" s="12">
        <f>'00-18'!H32</f>
        <v>2882.7</v>
      </c>
      <c r="BA12" s="12">
        <f>'00-18'!I32</f>
        <v>3324.26</v>
      </c>
      <c r="BB12" s="12">
        <f>'00-18'!J32</f>
        <v>782.83</v>
      </c>
      <c r="BC12" s="12">
        <f>'00-18'!K32</f>
        <v>0.51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99.973902450923831</v>
      </c>
      <c r="D13" s="19">
        <f t="shared" si="27"/>
        <v>99.906586910418653</v>
      </c>
      <c r="E13" s="19">
        <f t="shared" si="27"/>
        <v>99.803127534082535</v>
      </c>
      <c r="F13" s="19">
        <f t="shared" si="27"/>
        <v>99.24527859935246</v>
      </c>
      <c r="G13" s="19">
        <f t="shared" si="27"/>
        <v>99.955713020372002</v>
      </c>
      <c r="H13" s="19">
        <f t="shared" si="27"/>
        <v>99.614661083803639</v>
      </c>
      <c r="I13" s="19">
        <f t="shared" si="27"/>
        <v>99.978579006065885</v>
      </c>
      <c r="J13" s="19">
        <f t="shared" si="27"/>
        <v>100</v>
      </c>
      <c r="K13" s="19">
        <f t="shared" si="27"/>
        <v>100</v>
      </c>
      <c r="L13" s="19"/>
      <c r="M13" s="19">
        <f>M12/M5*100</f>
        <v>99.687673641354138</v>
      </c>
      <c r="Q13" s="11" t="s">
        <v>80</v>
      </c>
      <c r="R13" s="19">
        <f t="shared" ref="R13:Z13" si="28">R12/R5*100</f>
        <v>99.915090835117027</v>
      </c>
      <c r="S13" s="19">
        <f t="shared" si="28"/>
        <v>99.835899673485997</v>
      </c>
      <c r="T13" s="19">
        <f t="shared" si="28"/>
        <v>99.848766222180842</v>
      </c>
      <c r="U13" s="19">
        <f t="shared" si="28"/>
        <v>99.391556540865892</v>
      </c>
      <c r="V13" s="19">
        <f t="shared" si="28"/>
        <v>100</v>
      </c>
      <c r="W13" s="19">
        <f t="shared" si="28"/>
        <v>99.820291797386631</v>
      </c>
      <c r="X13" s="19">
        <f t="shared" si="28"/>
        <v>99.996599113729047</v>
      </c>
      <c r="Y13" s="19">
        <f t="shared" si="28"/>
        <v>99.802047802011856</v>
      </c>
      <c r="Z13" s="19">
        <f t="shared" si="28"/>
        <v>100</v>
      </c>
      <c r="AA13" s="19"/>
      <c r="AB13" s="19">
        <f>AB12/AB5*100</f>
        <v>99.70284114219838</v>
      </c>
      <c r="AE13" s="11" t="s">
        <v>80</v>
      </c>
      <c r="AF13" s="19">
        <f t="shared" ref="AF13:AN13" si="29">AF12/AF5*100</f>
        <v>99.775384899247229</v>
      </c>
      <c r="AG13" s="19">
        <f t="shared" si="29"/>
        <v>99.783942533467652</v>
      </c>
      <c r="AH13" s="19">
        <f t="shared" si="29"/>
        <v>99.235964510521995</v>
      </c>
      <c r="AI13" s="19">
        <f t="shared" si="29"/>
        <v>98.9841686709822</v>
      </c>
      <c r="AJ13" s="19">
        <f t="shared" si="29"/>
        <v>99.968556605256779</v>
      </c>
      <c r="AK13" s="19">
        <f t="shared" si="29"/>
        <v>99.77419748565849</v>
      </c>
      <c r="AL13" s="19">
        <f t="shared" si="29"/>
        <v>96.689473701785502</v>
      </c>
      <c r="AM13" s="19">
        <f t="shared" si="29"/>
        <v>99.759851903689551</v>
      </c>
      <c r="AN13" s="19">
        <f t="shared" si="29"/>
        <v>99.727378116361137</v>
      </c>
      <c r="AO13" s="19"/>
      <c r="AP13" s="19">
        <f>AP12/AP5*100</f>
        <v>99.4149732175743</v>
      </c>
      <c r="AS13" s="11" t="s">
        <v>80</v>
      </c>
      <c r="AT13" s="19">
        <f t="shared" ref="AT13:BB13" si="30">AT12/AT5*100</f>
        <v>99.727795593463682</v>
      </c>
      <c r="AU13" s="19">
        <f t="shared" si="30"/>
        <v>99.567695255397695</v>
      </c>
      <c r="AV13" s="19">
        <f t="shared" si="30"/>
        <v>98.899267334595848</v>
      </c>
      <c r="AW13" s="19">
        <f t="shared" si="30"/>
        <v>97.670737080134984</v>
      </c>
      <c r="AX13" s="19">
        <f t="shared" si="30"/>
        <v>99.924283550958606</v>
      </c>
      <c r="AY13" s="19">
        <f t="shared" si="30"/>
        <v>99.211117179440507</v>
      </c>
      <c r="AZ13" s="19">
        <f t="shared" si="30"/>
        <v>98.016347958545268</v>
      </c>
      <c r="BA13" s="19">
        <f t="shared" si="30"/>
        <v>99.561532241157266</v>
      </c>
      <c r="BB13" s="19">
        <f t="shared" si="30"/>
        <v>99.727378116361137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'06'!B32</f>
        <v>13002.13</v>
      </c>
      <c r="D14" s="9">
        <f>'06'!C32</f>
        <v>109091.8</v>
      </c>
      <c r="E14" s="9">
        <f>'06'!D32</f>
        <v>32228.25</v>
      </c>
      <c r="F14" s="9">
        <f>'06'!E32</f>
        <v>75987.34</v>
      </c>
      <c r="G14" s="9">
        <f>'06'!F32</f>
        <v>699.67</v>
      </c>
      <c r="H14" s="9">
        <f>'06'!G32</f>
        <v>328.31</v>
      </c>
      <c r="I14" s="9">
        <f>'06'!H32</f>
        <v>2940.41</v>
      </c>
      <c r="J14" s="9">
        <f>'06'!I32</f>
        <v>3339.19</v>
      </c>
      <c r="K14" s="9">
        <f>'06'!J32</f>
        <v>784.97</v>
      </c>
      <c r="L14" s="9">
        <f>'06'!K32</f>
        <v>2.4</v>
      </c>
      <c r="M14" s="9">
        <f>SUM(C14:L14)</f>
        <v>238404.47</v>
      </c>
      <c r="Q14" s="9" t="s">
        <v>83</v>
      </c>
      <c r="R14" s="9">
        <f>'12'!B32</f>
        <v>13115.77</v>
      </c>
      <c r="S14" s="9">
        <f>'12'!C32</f>
        <v>108966.38</v>
      </c>
      <c r="T14" s="9">
        <f>'12'!D32</f>
        <v>32183.06</v>
      </c>
      <c r="U14" s="9">
        <f>'12'!E32</f>
        <v>75986.039999999994</v>
      </c>
      <c r="V14" s="9">
        <f>'12'!F32</f>
        <v>699.67</v>
      </c>
      <c r="W14" s="9">
        <f>'12'!G32</f>
        <v>327.72</v>
      </c>
      <c r="X14" s="9">
        <f>'12'!H32</f>
        <v>2994.69</v>
      </c>
      <c r="Y14" s="9">
        <f>'12'!I32</f>
        <v>3343.77</v>
      </c>
      <c r="Z14" s="9">
        <f>'12'!J32</f>
        <v>784.97</v>
      </c>
      <c r="AA14" s="9">
        <f>'12'!K32</f>
        <v>2.4</v>
      </c>
      <c r="AB14" s="10">
        <f>SUM(R14:AA14)</f>
        <v>238404.47</v>
      </c>
      <c r="AE14" s="9" t="s">
        <v>81</v>
      </c>
      <c r="AF14" s="9">
        <f>SUM('18'!B32)</f>
        <v>13279.71</v>
      </c>
      <c r="AG14" s="9">
        <f>SUM('18'!C32)</f>
        <v>109107.07</v>
      </c>
      <c r="AH14" s="9">
        <f>SUM('18'!D32)</f>
        <v>31972.23</v>
      </c>
      <c r="AI14" s="9">
        <f>SUM('18'!E32)</f>
        <v>75987.009999999995</v>
      </c>
      <c r="AJ14" s="9">
        <f>SUM('18'!F32)</f>
        <v>699.45</v>
      </c>
      <c r="AK14" s="9">
        <f>SUM('18'!G32)</f>
        <v>330.91</v>
      </c>
      <c r="AL14" s="9">
        <f>SUM('18'!H32)</f>
        <v>2897.7</v>
      </c>
      <c r="AM14" s="9">
        <f>SUM('18'!I32)</f>
        <v>3346.95</v>
      </c>
      <c r="AN14" s="9">
        <f>SUM('18'!J32)</f>
        <v>782.83</v>
      </c>
      <c r="AO14" s="9">
        <f>SUM('18'!K32)</f>
        <v>0.61</v>
      </c>
      <c r="AP14" s="10">
        <f>SUM(AF14:AO14)</f>
        <v>238404.47000000003</v>
      </c>
      <c r="AS14" s="9" t="s">
        <v>81</v>
      </c>
      <c r="AT14" s="9">
        <f>AF14</f>
        <v>13279.71</v>
      </c>
      <c r="AU14" s="9">
        <f t="shared" ref="AU14:BC14" si="31">AG14</f>
        <v>109107.07</v>
      </c>
      <c r="AV14" s="9">
        <f t="shared" si="31"/>
        <v>31972.23</v>
      </c>
      <c r="AW14" s="9">
        <f t="shared" si="31"/>
        <v>75987.009999999995</v>
      </c>
      <c r="AX14" s="9">
        <f t="shared" si="31"/>
        <v>699.45</v>
      </c>
      <c r="AY14" s="9">
        <f t="shared" si="31"/>
        <v>330.91</v>
      </c>
      <c r="AZ14" s="9">
        <f t="shared" si="31"/>
        <v>2897.7</v>
      </c>
      <c r="BA14" s="9">
        <f t="shared" si="31"/>
        <v>3346.95</v>
      </c>
      <c r="BB14" s="9">
        <f t="shared" si="31"/>
        <v>782.83</v>
      </c>
      <c r="BC14" s="9">
        <f t="shared" si="31"/>
        <v>0.61</v>
      </c>
      <c r="BD14" s="10">
        <f>SUM(AT14:BC14)</f>
        <v>238404.47000000003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770-C62A-450B-97AC-4E121EF2BBE0}">
  <dimension ref="A1:BD14"/>
  <sheetViews>
    <sheetView zoomScale="85" zoomScaleNormal="85" workbookViewId="0">
      <selection activeCell="C24" sqref="C24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41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00'!B33</f>
        <v>2846.6</v>
      </c>
      <c r="D5" s="9">
        <f>'tieri 00'!C33</f>
        <v>41248.370000000003</v>
      </c>
      <c r="E5" s="9">
        <f>'tieri 00'!D33</f>
        <v>3581.66</v>
      </c>
      <c r="F5" s="9">
        <f>'tieri 00'!E33</f>
        <v>28451.16</v>
      </c>
      <c r="G5" s="9">
        <f>'tieri 00'!F33</f>
        <v>11.46</v>
      </c>
      <c r="H5" s="9">
        <f>'tieri 00'!G33</f>
        <v>201.54</v>
      </c>
      <c r="I5" s="9">
        <f>'tieri 00'!H33</f>
        <v>296.81</v>
      </c>
      <c r="J5" s="9">
        <f>'tieri 00'!I33</f>
        <v>836.23</v>
      </c>
      <c r="K5" s="9">
        <f>'tieri 00'!J33</f>
        <v>0</v>
      </c>
      <c r="L5" s="9">
        <f>'tieri 00'!K33</f>
        <v>10.59</v>
      </c>
      <c r="M5" s="9">
        <f>SUM(C5:L5)</f>
        <v>77484.42</v>
      </c>
      <c r="Q5" s="9" t="s">
        <v>82</v>
      </c>
      <c r="R5" s="9">
        <f>C14</f>
        <v>2882.54</v>
      </c>
      <c r="S5" s="9">
        <f t="shared" ref="S5:AA5" si="0">D14</f>
        <v>41259.06</v>
      </c>
      <c r="T5" s="9">
        <f t="shared" si="0"/>
        <v>3525.32</v>
      </c>
      <c r="U5" s="9">
        <f t="shared" si="0"/>
        <v>28452.51</v>
      </c>
      <c r="V5" s="9">
        <f t="shared" si="0"/>
        <v>11.46</v>
      </c>
      <c r="W5" s="9">
        <f t="shared" si="0"/>
        <v>200.26</v>
      </c>
      <c r="X5" s="9">
        <f t="shared" si="0"/>
        <v>297.18</v>
      </c>
      <c r="Y5" s="9">
        <f t="shared" si="0"/>
        <v>851.86</v>
      </c>
      <c r="Z5" s="9">
        <f t="shared" si="0"/>
        <v>0</v>
      </c>
      <c r="AA5" s="9">
        <f t="shared" si="0"/>
        <v>4.2300000000000004</v>
      </c>
      <c r="AB5" s="10">
        <f>SUM(R5:AA5)</f>
        <v>77484.419999999984</v>
      </c>
      <c r="AE5" s="9" t="s">
        <v>83</v>
      </c>
      <c r="AF5" s="9">
        <f>R14</f>
        <v>2911.1</v>
      </c>
      <c r="AG5" s="9">
        <f t="shared" ref="AG5:AO5" si="1">S14</f>
        <v>41224.46</v>
      </c>
      <c r="AH5" s="9">
        <f t="shared" si="1"/>
        <v>3514.07</v>
      </c>
      <c r="AI5" s="9">
        <f t="shared" si="1"/>
        <v>28461.27</v>
      </c>
      <c r="AJ5" s="9">
        <f t="shared" si="1"/>
        <v>11.46</v>
      </c>
      <c r="AK5" s="9">
        <f t="shared" si="1"/>
        <v>199.24</v>
      </c>
      <c r="AL5" s="9">
        <f t="shared" si="1"/>
        <v>293.06</v>
      </c>
      <c r="AM5" s="9">
        <f t="shared" si="1"/>
        <v>858.44</v>
      </c>
      <c r="AN5" s="9">
        <f t="shared" si="1"/>
        <v>0</v>
      </c>
      <c r="AO5" s="9">
        <f t="shared" si="1"/>
        <v>11.32</v>
      </c>
      <c r="AP5" s="10">
        <f>SUM(AF5:AO5)</f>
        <v>77484.420000000013</v>
      </c>
      <c r="AS5" s="9" t="s">
        <v>72</v>
      </c>
      <c r="AT5" s="9">
        <f>C5</f>
        <v>2846.6</v>
      </c>
      <c r="AU5" s="9">
        <f t="shared" ref="AU5:BC5" si="2">D5</f>
        <v>41248.370000000003</v>
      </c>
      <c r="AV5" s="9">
        <f t="shared" si="2"/>
        <v>3581.66</v>
      </c>
      <c r="AW5" s="9">
        <f t="shared" si="2"/>
        <v>28451.16</v>
      </c>
      <c r="AX5" s="9">
        <f t="shared" si="2"/>
        <v>11.46</v>
      </c>
      <c r="AY5" s="9">
        <f t="shared" si="2"/>
        <v>201.54</v>
      </c>
      <c r="AZ5" s="9">
        <f t="shared" si="2"/>
        <v>296.81</v>
      </c>
      <c r="BA5" s="9">
        <f t="shared" si="2"/>
        <v>836.23</v>
      </c>
      <c r="BB5" s="9">
        <f t="shared" si="2"/>
        <v>0</v>
      </c>
      <c r="BC5" s="9">
        <f t="shared" si="2"/>
        <v>10.59</v>
      </c>
      <c r="BD5" s="10">
        <f>SUM(AT5:BC5)</f>
        <v>77484.42</v>
      </c>
    </row>
    <row r="6" spans="1:56" ht="28.8" x14ac:dyDescent="0.3">
      <c r="B6" s="11" t="s">
        <v>73</v>
      </c>
      <c r="C6" s="12">
        <f t="shared" ref="C6:K6" si="3">C5-C12</f>
        <v>9.1900000000000546</v>
      </c>
      <c r="D6" s="12">
        <f t="shared" si="3"/>
        <v>64.780000000006112</v>
      </c>
      <c r="E6" s="12">
        <f t="shared" si="3"/>
        <v>63.449999999999818</v>
      </c>
      <c r="F6" s="12">
        <f t="shared" si="3"/>
        <v>195.27999999999884</v>
      </c>
      <c r="G6" s="12">
        <f t="shared" si="3"/>
        <v>0</v>
      </c>
      <c r="H6" s="12">
        <f t="shared" si="3"/>
        <v>1.3799999999999955</v>
      </c>
      <c r="I6" s="12">
        <f t="shared" si="3"/>
        <v>1.5199999999999818</v>
      </c>
      <c r="J6" s="12">
        <f t="shared" si="3"/>
        <v>0.80000000000006821</v>
      </c>
      <c r="K6" s="12">
        <f t="shared" si="3"/>
        <v>0</v>
      </c>
      <c r="L6" s="12"/>
      <c r="M6" s="12">
        <f>M5-M12</f>
        <v>342.77999999999884</v>
      </c>
      <c r="Q6" s="11" t="s">
        <v>73</v>
      </c>
      <c r="R6" s="12">
        <f t="shared" ref="R6:Z6" si="4">R5-R12</f>
        <v>15.150000000000091</v>
      </c>
      <c r="S6" s="12">
        <f t="shared" si="4"/>
        <v>99.519999999996799</v>
      </c>
      <c r="T6" s="12">
        <f t="shared" si="4"/>
        <v>28.980000000000018</v>
      </c>
      <c r="U6" s="12">
        <f t="shared" si="4"/>
        <v>212.68999999999869</v>
      </c>
      <c r="V6" s="12">
        <f t="shared" si="4"/>
        <v>0</v>
      </c>
      <c r="W6" s="12">
        <f t="shared" si="4"/>
        <v>1.1299999999999955</v>
      </c>
      <c r="X6" s="12">
        <f t="shared" si="4"/>
        <v>4.7099999999999795</v>
      </c>
      <c r="Y6" s="12">
        <f t="shared" si="4"/>
        <v>4.7699999999999818</v>
      </c>
      <c r="Z6" s="12">
        <f t="shared" si="4"/>
        <v>0</v>
      </c>
      <c r="AA6" s="12"/>
      <c r="AB6" s="12">
        <f>AB5-AB12</f>
        <v>368.2099999999773</v>
      </c>
      <c r="AE6" s="11" t="s">
        <v>73</v>
      </c>
      <c r="AF6" s="12">
        <f t="shared" ref="AF6:AN6" si="5">AF5-AF12</f>
        <v>28.849999999999909</v>
      </c>
      <c r="AG6" s="12">
        <f t="shared" si="5"/>
        <v>97.470000000001164</v>
      </c>
      <c r="AH6" s="12">
        <f t="shared" si="5"/>
        <v>55.75</v>
      </c>
      <c r="AI6" s="12">
        <f t="shared" si="5"/>
        <v>301.92000000000189</v>
      </c>
      <c r="AJ6" s="12">
        <f t="shared" si="5"/>
        <v>0</v>
      </c>
      <c r="AK6" s="12">
        <f t="shared" si="5"/>
        <v>1.3200000000000216</v>
      </c>
      <c r="AL6" s="12">
        <f t="shared" si="5"/>
        <v>2.6999999999999886</v>
      </c>
      <c r="AM6" s="12">
        <f t="shared" si="5"/>
        <v>4.9000000000000909</v>
      </c>
      <c r="AN6" s="12">
        <f t="shared" si="5"/>
        <v>0</v>
      </c>
      <c r="AO6" s="12"/>
      <c r="AP6" s="12">
        <f>AP5-AP12</f>
        <v>495.95000000001164</v>
      </c>
      <c r="AS6" s="11" t="s">
        <v>73</v>
      </c>
      <c r="AT6" s="12">
        <f t="shared" ref="AT6:BB6" si="6">AT5-AT12</f>
        <v>31.130000000000109</v>
      </c>
      <c r="AU6" s="12">
        <f t="shared" si="6"/>
        <v>252.58000000000175</v>
      </c>
      <c r="AV6" s="12">
        <f t="shared" si="6"/>
        <v>143.5</v>
      </c>
      <c r="AW6" s="12">
        <f t="shared" si="6"/>
        <v>568.27000000000044</v>
      </c>
      <c r="AX6" s="12">
        <f t="shared" si="6"/>
        <v>0</v>
      </c>
      <c r="AY6" s="12">
        <f t="shared" si="6"/>
        <v>3.6999999999999886</v>
      </c>
      <c r="AZ6" s="12">
        <f t="shared" si="6"/>
        <v>8.839999999999975</v>
      </c>
      <c r="BA6" s="12">
        <f t="shared" si="6"/>
        <v>8.6599999999999682</v>
      </c>
      <c r="BB6" s="12">
        <f t="shared" si="6"/>
        <v>0</v>
      </c>
      <c r="BC6" s="12"/>
      <c r="BD6" s="12">
        <f>BD5-BD12</f>
        <v>77484.42</v>
      </c>
    </row>
    <row r="7" spans="1:56" ht="28.8" x14ac:dyDescent="0.3">
      <c r="B7" s="11" t="s">
        <v>74</v>
      </c>
      <c r="C7" s="12">
        <f t="shared" ref="C7:K7" si="7">C14-C12</f>
        <v>45.130000000000109</v>
      </c>
      <c r="D7" s="12">
        <f t="shared" si="7"/>
        <v>75.470000000001164</v>
      </c>
      <c r="E7" s="12">
        <f t="shared" si="7"/>
        <v>7.1100000000001273</v>
      </c>
      <c r="F7" s="12">
        <f t="shared" si="7"/>
        <v>196.62999999999738</v>
      </c>
      <c r="G7" s="12">
        <f t="shared" si="7"/>
        <v>0</v>
      </c>
      <c r="H7" s="12">
        <f t="shared" si="7"/>
        <v>9.9999999999994316E-2</v>
      </c>
      <c r="I7" s="12">
        <f t="shared" si="7"/>
        <v>1.8899999999999864</v>
      </c>
      <c r="J7" s="12">
        <f t="shared" si="7"/>
        <v>16.430000000000064</v>
      </c>
      <c r="K7" s="12">
        <f t="shared" si="7"/>
        <v>0</v>
      </c>
      <c r="L7" s="12"/>
      <c r="M7" s="12">
        <f>M14-M12</f>
        <v>342.77999999998428</v>
      </c>
      <c r="Q7" s="11" t="s">
        <v>74</v>
      </c>
      <c r="R7" s="12">
        <f t="shared" ref="R7:Z7" si="8">R14-R12</f>
        <v>43.710000000000036</v>
      </c>
      <c r="S7" s="12">
        <f t="shared" si="8"/>
        <v>64.919999999998254</v>
      </c>
      <c r="T7" s="12">
        <f t="shared" si="8"/>
        <v>17.730000000000018</v>
      </c>
      <c r="U7" s="12">
        <f t="shared" si="8"/>
        <v>221.45000000000073</v>
      </c>
      <c r="V7" s="12">
        <f t="shared" si="8"/>
        <v>0</v>
      </c>
      <c r="W7" s="12">
        <f t="shared" si="8"/>
        <v>0.11000000000001364</v>
      </c>
      <c r="X7" s="12">
        <f t="shared" si="8"/>
        <v>0.58999999999997499</v>
      </c>
      <c r="Y7" s="12">
        <f t="shared" si="8"/>
        <v>11.350000000000023</v>
      </c>
      <c r="Z7" s="12">
        <f t="shared" si="8"/>
        <v>0</v>
      </c>
      <c r="AA7" s="12"/>
      <c r="AB7" s="12">
        <f>AB14-AB12</f>
        <v>368.2100000000064</v>
      </c>
      <c r="AE7" s="11" t="s">
        <v>74</v>
      </c>
      <c r="AF7" s="12">
        <f t="shared" ref="AF7:AN7" si="9">AF14-AF12</f>
        <v>54.730000000000018</v>
      </c>
      <c r="AG7" s="12">
        <f t="shared" si="9"/>
        <v>78.940000000002328</v>
      </c>
      <c r="AH7" s="12">
        <f t="shared" si="9"/>
        <v>7.419999999999618</v>
      </c>
      <c r="AI7" s="12">
        <f t="shared" si="9"/>
        <v>339.78000000000247</v>
      </c>
      <c r="AJ7" s="12">
        <f t="shared" si="9"/>
        <v>0</v>
      </c>
      <c r="AK7" s="12">
        <f t="shared" si="9"/>
        <v>2.6200000000000045</v>
      </c>
      <c r="AL7" s="12">
        <f t="shared" si="9"/>
        <v>1.5699999999999932</v>
      </c>
      <c r="AM7" s="12">
        <f t="shared" si="9"/>
        <v>7.4300000000000637</v>
      </c>
      <c r="AN7" s="12">
        <f t="shared" si="9"/>
        <v>0</v>
      </c>
      <c r="AO7" s="12"/>
      <c r="AP7" s="12">
        <f>AP14-AP12</f>
        <v>495.94999999999709</v>
      </c>
      <c r="AS7" s="11" t="s">
        <v>74</v>
      </c>
      <c r="AT7" s="12">
        <f t="shared" ref="AT7:BB7" si="10">AT14-AT12</f>
        <v>121.51000000000022</v>
      </c>
      <c r="AU7" s="12">
        <f t="shared" si="10"/>
        <v>210.13999999999942</v>
      </c>
      <c r="AV7" s="12">
        <f t="shared" si="10"/>
        <v>27.579999999999927</v>
      </c>
      <c r="AW7" s="12">
        <f t="shared" si="10"/>
        <v>616.2400000000016</v>
      </c>
      <c r="AX7" s="12">
        <f t="shared" si="10"/>
        <v>0</v>
      </c>
      <c r="AY7" s="12">
        <f t="shared" si="10"/>
        <v>2.6999999999999886</v>
      </c>
      <c r="AZ7" s="12">
        <f t="shared" si="10"/>
        <v>3.9599999999999795</v>
      </c>
      <c r="BA7" s="12">
        <f t="shared" si="10"/>
        <v>33.399999999999977</v>
      </c>
      <c r="BB7" s="12">
        <f t="shared" si="10"/>
        <v>0</v>
      </c>
      <c r="BC7" s="12"/>
      <c r="BD7" s="12">
        <f>BD14-BD12</f>
        <v>77484.42</v>
      </c>
    </row>
    <row r="8" spans="1:56" ht="28.8" x14ac:dyDescent="0.3">
      <c r="B8" s="11" t="s">
        <v>75</v>
      </c>
      <c r="C8" s="13">
        <f t="shared" ref="C8:K8" si="11">C7-C6</f>
        <v>35.940000000000055</v>
      </c>
      <c r="D8" s="13">
        <f t="shared" si="11"/>
        <v>10.689999999995052</v>
      </c>
      <c r="E8" s="13">
        <f t="shared" si="11"/>
        <v>-56.339999999999691</v>
      </c>
      <c r="F8" s="13">
        <f t="shared" si="11"/>
        <v>1.3499999999985448</v>
      </c>
      <c r="G8" s="13">
        <f t="shared" si="11"/>
        <v>0</v>
      </c>
      <c r="H8" s="13">
        <f t="shared" si="11"/>
        <v>-1.2800000000000011</v>
      </c>
      <c r="I8" s="13">
        <f t="shared" si="11"/>
        <v>0.37000000000000455</v>
      </c>
      <c r="J8" s="13">
        <f t="shared" si="11"/>
        <v>15.629999999999995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28.559999999999945</v>
      </c>
      <c r="S8" s="13">
        <f t="shared" si="12"/>
        <v>-34.599999999998545</v>
      </c>
      <c r="T8" s="13">
        <f t="shared" si="12"/>
        <v>-11.25</v>
      </c>
      <c r="U8" s="13">
        <f t="shared" si="12"/>
        <v>8.7600000000020373</v>
      </c>
      <c r="V8" s="13">
        <f t="shared" si="12"/>
        <v>0</v>
      </c>
      <c r="W8" s="13">
        <f t="shared" si="12"/>
        <v>-1.0199999999999818</v>
      </c>
      <c r="X8" s="13">
        <f t="shared" si="12"/>
        <v>-4.1200000000000045</v>
      </c>
      <c r="Y8" s="13">
        <f t="shared" si="12"/>
        <v>6.5800000000000409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25.880000000000109</v>
      </c>
      <c r="AG8" s="13">
        <f t="shared" si="13"/>
        <v>-18.529999999998836</v>
      </c>
      <c r="AH8" s="13">
        <f t="shared" si="13"/>
        <v>-48.330000000000382</v>
      </c>
      <c r="AI8" s="13">
        <f t="shared" si="13"/>
        <v>37.860000000000582</v>
      </c>
      <c r="AJ8" s="13">
        <f t="shared" si="13"/>
        <v>0</v>
      </c>
      <c r="AK8" s="13">
        <f t="shared" si="13"/>
        <v>1.2999999999999829</v>
      </c>
      <c r="AL8" s="13">
        <f t="shared" si="13"/>
        <v>-1.1299999999999955</v>
      </c>
      <c r="AM8" s="13">
        <f t="shared" si="13"/>
        <v>2.5299999999999727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90.380000000000109</v>
      </c>
      <c r="AU8" s="13">
        <f t="shared" si="14"/>
        <v>-42.440000000002328</v>
      </c>
      <c r="AV8" s="13">
        <f t="shared" si="14"/>
        <v>-115.92000000000007</v>
      </c>
      <c r="AW8" s="13">
        <f t="shared" si="14"/>
        <v>47.970000000001164</v>
      </c>
      <c r="AX8" s="13">
        <f t="shared" si="14"/>
        <v>0</v>
      </c>
      <c r="AY8" s="13">
        <f t="shared" si="14"/>
        <v>-1</v>
      </c>
      <c r="AZ8" s="13">
        <f t="shared" si="14"/>
        <v>-4.8799999999999955</v>
      </c>
      <c r="BA8" s="13">
        <f t="shared" si="14"/>
        <v>24.740000000000009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1.2625588421274523</v>
      </c>
      <c r="D9" s="16">
        <f t="shared" si="15"/>
        <v>2.5916175596744917E-2</v>
      </c>
      <c r="E9" s="16">
        <f t="shared" si="15"/>
        <v>-1.5730136305511881</v>
      </c>
      <c r="F9" s="16">
        <f t="shared" si="15"/>
        <v>4.7449734914096469E-3</v>
      </c>
      <c r="G9" s="16">
        <f t="shared" si="15"/>
        <v>0</v>
      </c>
      <c r="H9" s="16">
        <f t="shared" si="15"/>
        <v>-0.63510965565148414</v>
      </c>
      <c r="I9" s="16">
        <f t="shared" si="15"/>
        <v>0.12465887267949347</v>
      </c>
      <c r="J9" s="16">
        <f t="shared" si="15"/>
        <v>1.8691029979790243</v>
      </c>
      <c r="K9" s="16" t="s">
        <v>86</v>
      </c>
      <c r="L9" s="16"/>
      <c r="M9" s="17"/>
      <c r="Q9" s="15" t="s">
        <v>76</v>
      </c>
      <c r="R9" s="16">
        <f t="shared" ref="R9:Z9" si="16">R8/R5*100</f>
        <v>0.99079284242369392</v>
      </c>
      <c r="S9" s="16">
        <f t="shared" si="16"/>
        <v>-8.3860369092263728E-2</v>
      </c>
      <c r="T9" s="16">
        <f t="shared" si="16"/>
        <v>-0.31911996641439644</v>
      </c>
      <c r="U9" s="16">
        <f t="shared" si="16"/>
        <v>3.0788144877207803E-2</v>
      </c>
      <c r="V9" s="16">
        <f t="shared" si="16"/>
        <v>0</v>
      </c>
      <c r="W9" s="16">
        <f t="shared" si="16"/>
        <v>-0.50933786078097565</v>
      </c>
      <c r="X9" s="16">
        <f t="shared" si="16"/>
        <v>-1.3863651658927265</v>
      </c>
      <c r="Y9" s="16">
        <f t="shared" si="16"/>
        <v>0.77242739417275619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0.88901102675964794</v>
      </c>
      <c r="AG9" s="16">
        <f t="shared" si="17"/>
        <v>-4.4949042388909004E-2</v>
      </c>
      <c r="AH9" s="16">
        <f t="shared" si="17"/>
        <v>-1.375328322998699</v>
      </c>
      <c r="AI9" s="16">
        <f t="shared" si="17"/>
        <v>0.13302287635091681</v>
      </c>
      <c r="AJ9" s="16">
        <f t="shared" si="17"/>
        <v>0</v>
      </c>
      <c r="AK9" s="16">
        <f t="shared" si="17"/>
        <v>0.65247942180284224</v>
      </c>
      <c r="AL9" s="16">
        <f t="shared" si="17"/>
        <v>-0.38558656930321283</v>
      </c>
      <c r="AM9" s="16">
        <f t="shared" si="17"/>
        <v>0.2947206560738051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3.175015808332752</v>
      </c>
      <c r="AU9" s="16">
        <f t="shared" si="18"/>
        <v>-0.10288891415588622</v>
      </c>
      <c r="AV9" s="16">
        <f t="shared" si="18"/>
        <v>-3.236488108865724</v>
      </c>
      <c r="AW9" s="16">
        <f t="shared" si="18"/>
        <v>0.16860472472827528</v>
      </c>
      <c r="AX9" s="16">
        <f t="shared" si="18"/>
        <v>0</v>
      </c>
      <c r="AY9" s="16">
        <f t="shared" si="18"/>
        <v>-0.49617941847772157</v>
      </c>
      <c r="AZ9" s="16">
        <f t="shared" si="18"/>
        <v>-1.6441494558808649</v>
      </c>
      <c r="BA9" s="16">
        <f t="shared" si="18"/>
        <v>2.9585161976968068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54.320000000000164</v>
      </c>
      <c r="D10" s="18">
        <f t="shared" si="19"/>
        <v>140.25000000000728</v>
      </c>
      <c r="E10" s="18">
        <f t="shared" si="19"/>
        <v>70.559999999999945</v>
      </c>
      <c r="F10" s="18">
        <f t="shared" si="19"/>
        <v>391.90999999999622</v>
      </c>
      <c r="G10" s="18">
        <f t="shared" si="19"/>
        <v>0</v>
      </c>
      <c r="H10" s="18">
        <f t="shared" si="19"/>
        <v>1.4799999999999898</v>
      </c>
      <c r="I10" s="18">
        <f t="shared" si="19"/>
        <v>3.4099999999999682</v>
      </c>
      <c r="J10" s="18">
        <f t="shared" si="19"/>
        <v>17.230000000000132</v>
      </c>
      <c r="K10" s="18">
        <f t="shared" si="19"/>
        <v>0</v>
      </c>
      <c r="L10" s="18"/>
      <c r="M10" s="18">
        <f>M6+M7</f>
        <v>685.55999999998312</v>
      </c>
      <c r="Q10" s="11" t="s">
        <v>77</v>
      </c>
      <c r="R10" s="18">
        <f t="shared" ref="R10:Z10" si="20">R6+R7</f>
        <v>58.860000000000127</v>
      </c>
      <c r="S10" s="18">
        <f t="shared" si="20"/>
        <v>164.43999999999505</v>
      </c>
      <c r="T10" s="18">
        <f t="shared" si="20"/>
        <v>46.710000000000036</v>
      </c>
      <c r="U10" s="18">
        <f t="shared" si="20"/>
        <v>434.13999999999942</v>
      </c>
      <c r="V10" s="18">
        <f t="shared" si="20"/>
        <v>0</v>
      </c>
      <c r="W10" s="18">
        <f t="shared" si="20"/>
        <v>1.2400000000000091</v>
      </c>
      <c r="X10" s="18">
        <f t="shared" si="20"/>
        <v>5.2999999999999545</v>
      </c>
      <c r="Y10" s="18">
        <f t="shared" si="20"/>
        <v>16.120000000000005</v>
      </c>
      <c r="Z10" s="18">
        <f t="shared" si="20"/>
        <v>0</v>
      </c>
      <c r="AA10" s="18"/>
      <c r="AB10" s="18">
        <f>AB6+AB7</f>
        <v>736.4199999999837</v>
      </c>
      <c r="AE10" s="11" t="s">
        <v>77</v>
      </c>
      <c r="AF10" s="18">
        <f t="shared" ref="AF10:AN10" si="21">AF6+AF7</f>
        <v>83.579999999999927</v>
      </c>
      <c r="AG10" s="18">
        <f t="shared" si="21"/>
        <v>176.41000000000349</v>
      </c>
      <c r="AH10" s="18">
        <f t="shared" si="21"/>
        <v>63.169999999999618</v>
      </c>
      <c r="AI10" s="18">
        <f t="shared" si="21"/>
        <v>641.70000000000437</v>
      </c>
      <c r="AJ10" s="18">
        <f t="shared" si="21"/>
        <v>0</v>
      </c>
      <c r="AK10" s="18">
        <f t="shared" si="21"/>
        <v>3.9400000000000261</v>
      </c>
      <c r="AL10" s="18">
        <f t="shared" si="21"/>
        <v>4.2699999999999818</v>
      </c>
      <c r="AM10" s="18">
        <f t="shared" si="21"/>
        <v>12.330000000000155</v>
      </c>
      <c r="AN10" s="18">
        <f t="shared" si="21"/>
        <v>0</v>
      </c>
      <c r="AO10" s="18"/>
      <c r="AP10" s="18">
        <f>AP6+AP7</f>
        <v>991.90000000000873</v>
      </c>
      <c r="AS10" s="11" t="s">
        <v>77</v>
      </c>
      <c r="AT10" s="18">
        <f t="shared" ref="AT10:BB10" si="22">AT6+AT7</f>
        <v>152.64000000000033</v>
      </c>
      <c r="AU10" s="18">
        <f t="shared" si="22"/>
        <v>462.72000000000116</v>
      </c>
      <c r="AV10" s="18">
        <f t="shared" si="22"/>
        <v>171.07999999999993</v>
      </c>
      <c r="AW10" s="18">
        <f t="shared" si="22"/>
        <v>1184.510000000002</v>
      </c>
      <c r="AX10" s="18">
        <f t="shared" si="22"/>
        <v>0</v>
      </c>
      <c r="AY10" s="18">
        <f t="shared" si="22"/>
        <v>6.3999999999999773</v>
      </c>
      <c r="AZ10" s="18">
        <f t="shared" si="22"/>
        <v>12.799999999999955</v>
      </c>
      <c r="BA10" s="18">
        <f t="shared" si="22"/>
        <v>42.059999999999945</v>
      </c>
      <c r="BB10" s="18">
        <f t="shared" si="22"/>
        <v>0</v>
      </c>
      <c r="BC10" s="18"/>
      <c r="BD10" s="18">
        <f>BD6+BD7</f>
        <v>154968.84</v>
      </c>
    </row>
    <row r="11" spans="1:56" ht="28.8" x14ac:dyDescent="0.3">
      <c r="B11" s="11" t="s">
        <v>78</v>
      </c>
      <c r="C11" s="19">
        <f t="shared" ref="C11:K11" si="23">C10/C5*100</f>
        <v>1.9082414108058794</v>
      </c>
      <c r="D11" s="19">
        <f t="shared" si="23"/>
        <v>0.3400134356824458</v>
      </c>
      <c r="E11" s="19">
        <f t="shared" si="23"/>
        <v>1.9700362401791336</v>
      </c>
      <c r="F11" s="19">
        <f t="shared" si="23"/>
        <v>1.377483378533586</v>
      </c>
      <c r="G11" s="19">
        <f t="shared" si="23"/>
        <v>0</v>
      </c>
      <c r="H11" s="19">
        <f t="shared" si="23"/>
        <v>0.73434553934702285</v>
      </c>
      <c r="I11" s="19">
        <f t="shared" si="23"/>
        <v>1.1488831238839554</v>
      </c>
      <c r="J11" s="19">
        <f t="shared" si="23"/>
        <v>2.0604379177977505</v>
      </c>
      <c r="K11" s="19" t="s">
        <v>86</v>
      </c>
      <c r="L11" s="19"/>
      <c r="M11" s="19">
        <f>M10/M5*100</f>
        <v>0.88477141598270093</v>
      </c>
      <c r="Q11" s="11" t="s">
        <v>78</v>
      </c>
      <c r="R11" s="19">
        <f t="shared" ref="R11:Z11" si="24">R10/R5*100</f>
        <v>2.0419491143227892</v>
      </c>
      <c r="S11" s="19">
        <f t="shared" si="24"/>
        <v>0.39855488709630094</v>
      </c>
      <c r="T11" s="19">
        <f t="shared" si="24"/>
        <v>1.3249861005525749</v>
      </c>
      <c r="U11" s="19">
        <f t="shared" si="24"/>
        <v>1.5258407781949621</v>
      </c>
      <c r="V11" s="19">
        <f t="shared" si="24"/>
        <v>0</v>
      </c>
      <c r="W11" s="19">
        <f t="shared" si="24"/>
        <v>0.61919504643963308</v>
      </c>
      <c r="X11" s="19">
        <f t="shared" si="24"/>
        <v>1.7834309172891698</v>
      </c>
      <c r="Y11" s="19">
        <f t="shared" si="24"/>
        <v>1.8923297255417562</v>
      </c>
      <c r="Z11" s="19" t="s">
        <v>86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2.8710796606093889</v>
      </c>
      <c r="AG11" s="19">
        <f t="shared" si="25"/>
        <v>0.42792555681749012</v>
      </c>
      <c r="AH11" s="19">
        <f t="shared" si="25"/>
        <v>1.7976306675734866</v>
      </c>
      <c r="AI11" s="19">
        <f t="shared" si="25"/>
        <v>2.2546428883883407</v>
      </c>
      <c r="AJ11" s="19">
        <f t="shared" si="25"/>
        <v>0</v>
      </c>
      <c r="AK11" s="19">
        <f t="shared" si="25"/>
        <v>1.9775145553101916</v>
      </c>
      <c r="AL11" s="19">
        <f t="shared" si="25"/>
        <v>1.4570395140926711</v>
      </c>
      <c r="AM11" s="19">
        <f t="shared" si="25"/>
        <v>1.436326359442728</v>
      </c>
      <c r="AN11" s="19" t="s">
        <v>86</v>
      </c>
      <c r="AO11" s="19"/>
      <c r="AP11" s="19">
        <f>AP10/AP5*100</f>
        <v>1.2801283148276887</v>
      </c>
      <c r="AS11" s="11" t="s">
        <v>78</v>
      </c>
      <c r="AT11" s="19">
        <f t="shared" ref="AT11:BA11" si="26">AT10/AT5*100</f>
        <v>5.3621864680671791</v>
      </c>
      <c r="AU11" s="19">
        <f t="shared" si="26"/>
        <v>1.1217897822386707</v>
      </c>
      <c r="AV11" s="19">
        <f t="shared" si="26"/>
        <v>4.7765561220216313</v>
      </c>
      <c r="AW11" s="19">
        <f t="shared" si="26"/>
        <v>4.1633100372708949</v>
      </c>
      <c r="AX11" s="19">
        <f t="shared" si="26"/>
        <v>0</v>
      </c>
      <c r="AY11" s="19">
        <f t="shared" si="26"/>
        <v>3.1755482782574069</v>
      </c>
      <c r="AZ11" s="19">
        <f t="shared" si="26"/>
        <v>4.3125231629661922</v>
      </c>
      <c r="BA11" s="19">
        <f t="shared" si="26"/>
        <v>5.0297167047343372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'00-06'!B33</f>
        <v>2837.41</v>
      </c>
      <c r="D12" s="12">
        <f>'00-06'!C33</f>
        <v>41183.589999999997</v>
      </c>
      <c r="E12" s="12">
        <f>'00-06'!D33</f>
        <v>3518.21</v>
      </c>
      <c r="F12" s="12">
        <f>'00-06'!E33</f>
        <v>28255.88</v>
      </c>
      <c r="G12" s="12">
        <f>'00-06'!F33</f>
        <v>11.46</v>
      </c>
      <c r="H12" s="12">
        <f>'00-06'!G33</f>
        <v>200.16</v>
      </c>
      <c r="I12" s="12">
        <f>'00-06'!H33</f>
        <v>295.29000000000002</v>
      </c>
      <c r="J12" s="12">
        <f>'00-06'!I33</f>
        <v>835.43</v>
      </c>
      <c r="K12" s="12">
        <f>'00-06'!J33</f>
        <v>0</v>
      </c>
      <c r="L12" s="12">
        <f>'00-06'!K33</f>
        <v>4.21</v>
      </c>
      <c r="M12" s="12">
        <f>SUM(C12:L12)</f>
        <v>77141.64</v>
      </c>
      <c r="Q12" s="11" t="s">
        <v>79</v>
      </c>
      <c r="R12" s="12">
        <f>'06-12'!B33</f>
        <v>2867.39</v>
      </c>
      <c r="S12" s="12">
        <f>'06-12'!C33</f>
        <v>41159.54</v>
      </c>
      <c r="T12" s="12">
        <f>'06-12'!D33</f>
        <v>3496.34</v>
      </c>
      <c r="U12" s="12">
        <f>'06-12'!E33</f>
        <v>28239.82</v>
      </c>
      <c r="V12" s="12">
        <f>'06-12'!F33</f>
        <v>11.46</v>
      </c>
      <c r="W12" s="12">
        <f>'06-12'!G33</f>
        <v>199.13</v>
      </c>
      <c r="X12" s="12">
        <f>'06-12'!H33</f>
        <v>292.47000000000003</v>
      </c>
      <c r="Y12" s="12">
        <f>'06-12'!I33</f>
        <v>847.09</v>
      </c>
      <c r="Z12" s="12">
        <f>'06-12'!J33</f>
        <v>0</v>
      </c>
      <c r="AA12" s="12">
        <f>'06-12'!K33</f>
        <v>2.97</v>
      </c>
      <c r="AB12" s="20">
        <f>SUM(R12:AA12)</f>
        <v>77116.210000000006</v>
      </c>
      <c r="AE12" s="11" t="s">
        <v>79</v>
      </c>
      <c r="AF12" s="12">
        <f>'12-18'!B33</f>
        <v>2882.25</v>
      </c>
      <c r="AG12" s="12">
        <f>'12-18'!C33</f>
        <v>41126.99</v>
      </c>
      <c r="AH12" s="12">
        <f>'12-18'!D33</f>
        <v>3458.32</v>
      </c>
      <c r="AI12" s="12">
        <f>'12-18'!E33</f>
        <v>28159.35</v>
      </c>
      <c r="AJ12" s="12">
        <f>'12-18'!F33</f>
        <v>11.46</v>
      </c>
      <c r="AK12" s="12">
        <f>'12-18'!G33</f>
        <v>197.92</v>
      </c>
      <c r="AL12" s="12">
        <f>'12-18'!H33</f>
        <v>290.36</v>
      </c>
      <c r="AM12" s="12">
        <f>'12-18'!I33</f>
        <v>853.54</v>
      </c>
      <c r="AN12" s="12">
        <f>'12-18'!J33</f>
        <v>0</v>
      </c>
      <c r="AO12" s="12">
        <f>'12-18'!K33</f>
        <v>8.2799999999999994</v>
      </c>
      <c r="AP12" s="20">
        <f>SUM(AF12:AO12)</f>
        <v>76988.47</v>
      </c>
      <c r="AS12" s="11" t="s">
        <v>79</v>
      </c>
      <c r="AT12" s="12">
        <f>'00-18'!B33</f>
        <v>2815.47</v>
      </c>
      <c r="AU12" s="12">
        <f>'00-18'!C33</f>
        <v>40995.79</v>
      </c>
      <c r="AV12" s="12">
        <f>'00-18'!D33</f>
        <v>3438.16</v>
      </c>
      <c r="AW12" s="12">
        <f>'00-18'!E33</f>
        <v>27882.89</v>
      </c>
      <c r="AX12" s="12">
        <f>'00-18'!F33</f>
        <v>11.46</v>
      </c>
      <c r="AY12" s="12">
        <f>'00-18'!G33</f>
        <v>197.84</v>
      </c>
      <c r="AZ12" s="12">
        <f>'00-18'!H33</f>
        <v>287.97000000000003</v>
      </c>
      <c r="BA12" s="12">
        <f>'00-18'!I33</f>
        <v>827.57</v>
      </c>
      <c r="BB12" s="12">
        <f>'00-18'!J33</f>
        <v>0</v>
      </c>
      <c r="BC12" s="12">
        <f>'00-18'!K33</f>
        <v>0.33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99.677158715660781</v>
      </c>
      <c r="D13" s="19">
        <f t="shared" si="27"/>
        <v>99.842951369957149</v>
      </c>
      <c r="E13" s="19">
        <f t="shared" si="27"/>
        <v>98.228475064634836</v>
      </c>
      <c r="F13" s="19">
        <f t="shared" si="27"/>
        <v>99.313630797478908</v>
      </c>
      <c r="G13" s="19">
        <f t="shared" si="27"/>
        <v>100</v>
      </c>
      <c r="H13" s="19">
        <f t="shared" si="27"/>
        <v>99.315272402500739</v>
      </c>
      <c r="I13" s="19">
        <f t="shared" si="27"/>
        <v>99.487887874397771</v>
      </c>
      <c r="J13" s="19">
        <f t="shared" si="27"/>
        <v>99.904332540090635</v>
      </c>
      <c r="K13" s="19" t="s">
        <v>86</v>
      </c>
      <c r="L13" s="19"/>
      <c r="M13" s="19">
        <f>M12/M5*100</f>
        <v>99.557614292008651</v>
      </c>
      <c r="Q13" s="11" t="s">
        <v>80</v>
      </c>
      <c r="R13" s="19">
        <f t="shared" ref="R13:Z13" si="28">R12/R5*100</f>
        <v>99.474421864050456</v>
      </c>
      <c r="S13" s="19">
        <f t="shared" si="28"/>
        <v>99.758792371905713</v>
      </c>
      <c r="T13" s="19">
        <f t="shared" si="28"/>
        <v>99.177946966516515</v>
      </c>
      <c r="U13" s="19">
        <f t="shared" si="28"/>
        <v>99.252473683341123</v>
      </c>
      <c r="V13" s="19">
        <f t="shared" si="28"/>
        <v>100</v>
      </c>
      <c r="W13" s="19">
        <f t="shared" si="28"/>
        <v>99.435733546389699</v>
      </c>
      <c r="X13" s="19">
        <f t="shared" si="28"/>
        <v>98.415101958409053</v>
      </c>
      <c r="Y13" s="19">
        <f t="shared" si="28"/>
        <v>99.44004883431549</v>
      </c>
      <c r="Z13" s="19" t="s">
        <v>86</v>
      </c>
      <c r="AA13" s="19"/>
      <c r="AB13" s="19">
        <f>AB12/AB5*100</f>
        <v>99.524794791004467</v>
      </c>
      <c r="AE13" s="11" t="s">
        <v>80</v>
      </c>
      <c r="AF13" s="19">
        <f t="shared" ref="AF13:AN13" si="29">AF12/AF5*100</f>
        <v>99.008965683075132</v>
      </c>
      <c r="AG13" s="19">
        <f t="shared" si="29"/>
        <v>99.763562700396804</v>
      </c>
      <c r="AH13" s="19">
        <f t="shared" si="29"/>
        <v>98.413520504713901</v>
      </c>
      <c r="AI13" s="19">
        <f t="shared" si="29"/>
        <v>98.939189993981287</v>
      </c>
      <c r="AJ13" s="19">
        <f t="shared" si="29"/>
        <v>100</v>
      </c>
      <c r="AK13" s="19">
        <f t="shared" si="29"/>
        <v>99.337482433246322</v>
      </c>
      <c r="AL13" s="19">
        <f t="shared" si="29"/>
        <v>99.078686958302058</v>
      </c>
      <c r="AM13" s="19">
        <f t="shared" si="29"/>
        <v>99.429197148315538</v>
      </c>
      <c r="AN13" s="19" t="s">
        <v>86</v>
      </c>
      <c r="AO13" s="19"/>
      <c r="AP13" s="19">
        <f>AP12/AP5*100</f>
        <v>99.35993584258614</v>
      </c>
      <c r="AS13" s="11" t="s">
        <v>80</v>
      </c>
      <c r="AT13" s="19">
        <f t="shared" ref="AT13:BB13" si="30">AT12/AT5*100</f>
        <v>98.906414670132776</v>
      </c>
      <c r="AU13" s="19">
        <f t="shared" si="30"/>
        <v>99.387660651802719</v>
      </c>
      <c r="AV13" s="19">
        <f t="shared" si="30"/>
        <v>95.993477884556327</v>
      </c>
      <c r="AW13" s="19">
        <f t="shared" si="30"/>
        <v>98.002647343728682</v>
      </c>
      <c r="AX13" s="19">
        <f t="shared" si="30"/>
        <v>100</v>
      </c>
      <c r="AY13" s="19">
        <f t="shared" si="30"/>
        <v>98.164136151632434</v>
      </c>
      <c r="AZ13" s="19">
        <f t="shared" si="30"/>
        <v>97.021663690576474</v>
      </c>
      <c r="BA13" s="19">
        <f t="shared" si="30"/>
        <v>98.964399746481234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'06'!B33</f>
        <v>2882.54</v>
      </c>
      <c r="D14" s="9">
        <f>'06'!C33</f>
        <v>41259.06</v>
      </c>
      <c r="E14" s="9">
        <f>'06'!D33</f>
        <v>3525.32</v>
      </c>
      <c r="F14" s="9">
        <f>'06'!E33</f>
        <v>28452.51</v>
      </c>
      <c r="G14" s="9">
        <f>'06'!F33</f>
        <v>11.46</v>
      </c>
      <c r="H14" s="9">
        <f>'06'!G33</f>
        <v>200.26</v>
      </c>
      <c r="I14" s="9">
        <f>'06'!H33</f>
        <v>297.18</v>
      </c>
      <c r="J14" s="9">
        <f>'06'!I33</f>
        <v>851.86</v>
      </c>
      <c r="K14" s="9">
        <f>'06'!J33</f>
        <v>0</v>
      </c>
      <c r="L14" s="9">
        <f>'06'!K33</f>
        <v>4.2300000000000004</v>
      </c>
      <c r="M14" s="9">
        <f>SUM(C14:L14)</f>
        <v>77484.419999999984</v>
      </c>
      <c r="Q14" s="9" t="s">
        <v>83</v>
      </c>
      <c r="R14" s="9">
        <f>'12'!B33</f>
        <v>2911.1</v>
      </c>
      <c r="S14" s="9">
        <f>'12'!C33</f>
        <v>41224.46</v>
      </c>
      <c r="T14" s="9">
        <f>'12'!D33</f>
        <v>3514.07</v>
      </c>
      <c r="U14" s="9">
        <f>'12'!E33</f>
        <v>28461.27</v>
      </c>
      <c r="V14" s="9">
        <f>'12'!F33</f>
        <v>11.46</v>
      </c>
      <c r="W14" s="9">
        <f>'12'!G33</f>
        <v>199.24</v>
      </c>
      <c r="X14" s="9">
        <f>'12'!H33</f>
        <v>293.06</v>
      </c>
      <c r="Y14" s="9">
        <f>'12'!I33</f>
        <v>858.44</v>
      </c>
      <c r="Z14" s="9">
        <f>'12'!J33</f>
        <v>0</v>
      </c>
      <c r="AA14" s="9">
        <f>'12'!K33</f>
        <v>11.32</v>
      </c>
      <c r="AB14" s="10">
        <f>SUM(R14:AA14)</f>
        <v>77484.420000000013</v>
      </c>
      <c r="AE14" s="9" t="s">
        <v>81</v>
      </c>
      <c r="AF14" s="9">
        <f>SUM('18'!B33)</f>
        <v>2936.98</v>
      </c>
      <c r="AG14" s="9">
        <f>SUM('18'!C33)</f>
        <v>41205.93</v>
      </c>
      <c r="AH14" s="9">
        <f>SUM('18'!D33)</f>
        <v>3465.74</v>
      </c>
      <c r="AI14" s="9">
        <f>SUM('18'!E33)</f>
        <v>28499.13</v>
      </c>
      <c r="AJ14" s="9">
        <f>SUM('18'!F33)</f>
        <v>11.46</v>
      </c>
      <c r="AK14" s="9">
        <f>SUM('18'!G33)</f>
        <v>200.54</v>
      </c>
      <c r="AL14" s="9">
        <f>SUM('18'!H33)</f>
        <v>291.93</v>
      </c>
      <c r="AM14" s="9">
        <f>SUM('18'!I33)</f>
        <v>860.97</v>
      </c>
      <c r="AN14" s="9">
        <f>SUM('18'!J33)</f>
        <v>0</v>
      </c>
      <c r="AO14" s="9">
        <f>SUM('18'!K33)</f>
        <v>11.74</v>
      </c>
      <c r="AP14" s="10">
        <f>SUM(AF14:AO14)</f>
        <v>77484.42</v>
      </c>
      <c r="AS14" s="9" t="s">
        <v>81</v>
      </c>
      <c r="AT14" s="9">
        <f>AF14</f>
        <v>2936.98</v>
      </c>
      <c r="AU14" s="9">
        <f t="shared" ref="AU14:BC14" si="31">AG14</f>
        <v>41205.93</v>
      </c>
      <c r="AV14" s="9">
        <f t="shared" si="31"/>
        <v>3465.74</v>
      </c>
      <c r="AW14" s="9">
        <f t="shared" si="31"/>
        <v>28499.13</v>
      </c>
      <c r="AX14" s="9">
        <f t="shared" si="31"/>
        <v>11.46</v>
      </c>
      <c r="AY14" s="9">
        <f t="shared" si="31"/>
        <v>200.54</v>
      </c>
      <c r="AZ14" s="9">
        <f t="shared" si="31"/>
        <v>291.93</v>
      </c>
      <c r="BA14" s="9">
        <f t="shared" si="31"/>
        <v>860.97</v>
      </c>
      <c r="BB14" s="9">
        <f t="shared" si="31"/>
        <v>0</v>
      </c>
      <c r="BC14" s="9">
        <f t="shared" si="31"/>
        <v>11.74</v>
      </c>
      <c r="BD14" s="10">
        <f>SUM(AT14:BC14)</f>
        <v>77484.42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532C-FCC6-4EBB-A88E-B74F40BD1607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45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00'!B37</f>
        <v>6528.27</v>
      </c>
      <c r="D5" s="9">
        <f>'tieri 00'!C37</f>
        <v>37251.56</v>
      </c>
      <c r="E5" s="9">
        <f>'tieri 00'!D37</f>
        <v>4572.32</v>
      </c>
      <c r="F5" s="9">
        <f>'tieri 00'!E37</f>
        <v>295621.08</v>
      </c>
      <c r="G5" s="9">
        <f>'tieri 00'!F37</f>
        <v>27608.58</v>
      </c>
      <c r="H5" s="9">
        <f>'tieri 00'!G37</f>
        <v>11132.8</v>
      </c>
      <c r="I5" s="9">
        <f>'tieri 00'!H37</f>
        <v>30113.19</v>
      </c>
      <c r="J5" s="9">
        <f>'tieri 00'!I37</f>
        <v>36856.14</v>
      </c>
      <c r="K5" s="9">
        <f>'tieri 00'!J37</f>
        <v>423.16</v>
      </c>
      <c r="L5" s="9">
        <f>'tieri 00'!K37</f>
        <v>2.4</v>
      </c>
      <c r="M5" s="9">
        <f>SUM(C5:L5)</f>
        <v>450109.50000000006</v>
      </c>
      <c r="Q5" s="9" t="s">
        <v>82</v>
      </c>
      <c r="R5" s="9">
        <f>C14</f>
        <v>6704.26</v>
      </c>
      <c r="S5" s="9">
        <f t="shared" ref="S5:AA5" si="0">D14</f>
        <v>37178.1</v>
      </c>
      <c r="T5" s="9">
        <f t="shared" si="0"/>
        <v>4577.0200000000004</v>
      </c>
      <c r="U5" s="9">
        <f t="shared" si="0"/>
        <v>295493.76000000001</v>
      </c>
      <c r="V5" s="9">
        <f t="shared" si="0"/>
        <v>27608.73</v>
      </c>
      <c r="W5" s="9">
        <f t="shared" si="0"/>
        <v>11132.28</v>
      </c>
      <c r="X5" s="9">
        <f t="shared" si="0"/>
        <v>30113.74</v>
      </c>
      <c r="Y5" s="9">
        <f t="shared" si="0"/>
        <v>36857.07</v>
      </c>
      <c r="Z5" s="9">
        <f t="shared" si="0"/>
        <v>423.16</v>
      </c>
      <c r="AA5" s="9">
        <f t="shared" si="0"/>
        <v>21.38</v>
      </c>
      <c r="AB5" s="10">
        <f>SUM(R5:AA5)</f>
        <v>450109.5</v>
      </c>
      <c r="AE5" s="9" t="s">
        <v>83</v>
      </c>
      <c r="AF5" s="9">
        <f>R14</f>
        <v>6821.03</v>
      </c>
      <c r="AG5" s="9">
        <f t="shared" ref="AG5:AO5" si="1">S14</f>
        <v>37134.01</v>
      </c>
      <c r="AH5" s="9">
        <f t="shared" si="1"/>
        <v>4583.8999999999996</v>
      </c>
      <c r="AI5" s="9">
        <f t="shared" si="1"/>
        <v>295426.39</v>
      </c>
      <c r="AJ5" s="9">
        <f t="shared" si="1"/>
        <v>27607.42</v>
      </c>
      <c r="AK5" s="9">
        <f t="shared" si="1"/>
        <v>11131.97</v>
      </c>
      <c r="AL5" s="9">
        <f t="shared" si="1"/>
        <v>30108.5</v>
      </c>
      <c r="AM5" s="9">
        <f t="shared" si="1"/>
        <v>36855.71</v>
      </c>
      <c r="AN5" s="9">
        <f t="shared" si="1"/>
        <v>423.16</v>
      </c>
      <c r="AO5" s="9">
        <f t="shared" si="1"/>
        <v>17.41</v>
      </c>
      <c r="AP5" s="10">
        <f>SUM(AF5:AO5)</f>
        <v>450109.49999999994</v>
      </c>
      <c r="AS5" s="9" t="s">
        <v>72</v>
      </c>
      <c r="AT5" s="9">
        <f>C5</f>
        <v>6528.27</v>
      </c>
      <c r="AU5" s="9">
        <f t="shared" ref="AU5:BC5" si="2">D5</f>
        <v>37251.56</v>
      </c>
      <c r="AV5" s="9">
        <f t="shared" si="2"/>
        <v>4572.32</v>
      </c>
      <c r="AW5" s="9">
        <f t="shared" si="2"/>
        <v>295621.08</v>
      </c>
      <c r="AX5" s="9">
        <f t="shared" si="2"/>
        <v>27608.58</v>
      </c>
      <c r="AY5" s="9">
        <f t="shared" si="2"/>
        <v>11132.8</v>
      </c>
      <c r="AZ5" s="9">
        <f t="shared" si="2"/>
        <v>30113.19</v>
      </c>
      <c r="BA5" s="9">
        <f t="shared" si="2"/>
        <v>36856.14</v>
      </c>
      <c r="BB5" s="9">
        <f t="shared" si="2"/>
        <v>423.16</v>
      </c>
      <c r="BC5" s="9">
        <f t="shared" si="2"/>
        <v>2.4</v>
      </c>
      <c r="BD5" s="10">
        <f>SUM(AT5:BC5)</f>
        <v>450109.50000000006</v>
      </c>
    </row>
    <row r="6" spans="1:56" ht="28.8" x14ac:dyDescent="0.3">
      <c r="B6" s="11" t="s">
        <v>73</v>
      </c>
      <c r="C6" s="12">
        <f t="shared" ref="C6:K6" si="3">C5-C12</f>
        <v>26.760000000000218</v>
      </c>
      <c r="D6" s="12">
        <f t="shared" si="3"/>
        <v>80.779999999998836</v>
      </c>
      <c r="E6" s="12">
        <f t="shared" si="3"/>
        <v>14.609999999999673</v>
      </c>
      <c r="F6" s="12">
        <f t="shared" si="3"/>
        <v>12821.130000000005</v>
      </c>
      <c r="G6" s="12">
        <f t="shared" si="3"/>
        <v>4.0000000000873115E-2</v>
      </c>
      <c r="H6" s="12">
        <f t="shared" si="3"/>
        <v>0.51999999999861757</v>
      </c>
      <c r="I6" s="12">
        <f t="shared" si="3"/>
        <v>2.7299999999995634</v>
      </c>
      <c r="J6" s="12">
        <f t="shared" si="3"/>
        <v>1.6900000000023283</v>
      </c>
      <c r="K6" s="12">
        <f t="shared" si="3"/>
        <v>0</v>
      </c>
      <c r="L6" s="12"/>
      <c r="M6" s="12">
        <f>M5-M12</f>
        <v>12948.320000000007</v>
      </c>
      <c r="Q6" s="11" t="s">
        <v>73</v>
      </c>
      <c r="R6" s="12">
        <f t="shared" ref="R6:Z6" si="4">R5-R12</f>
        <v>48.020000000000437</v>
      </c>
      <c r="S6" s="12">
        <f t="shared" si="4"/>
        <v>59.569999999999709</v>
      </c>
      <c r="T6" s="12">
        <f t="shared" si="4"/>
        <v>5.4400000000005093</v>
      </c>
      <c r="U6" s="12">
        <f t="shared" si="4"/>
        <v>33209.320000000007</v>
      </c>
      <c r="V6" s="12">
        <f t="shared" si="4"/>
        <v>1.4399999999986903</v>
      </c>
      <c r="W6" s="12">
        <f t="shared" si="4"/>
        <v>5.2800000000006548</v>
      </c>
      <c r="X6" s="12">
        <f t="shared" si="4"/>
        <v>12.55000000000291</v>
      </c>
      <c r="Y6" s="12">
        <f t="shared" si="4"/>
        <v>1.7399999999979627</v>
      </c>
      <c r="Z6" s="12">
        <f t="shared" si="4"/>
        <v>0</v>
      </c>
      <c r="AA6" s="12"/>
      <c r="AB6" s="12">
        <f>AB5-AB12</f>
        <v>33351.640000000072</v>
      </c>
      <c r="AE6" s="11" t="s">
        <v>73</v>
      </c>
      <c r="AF6" s="12">
        <f t="shared" ref="AF6:AN6" si="5">AF5-AF12</f>
        <v>15.699999999999818</v>
      </c>
      <c r="AG6" s="12">
        <f t="shared" si="5"/>
        <v>34.209999999999127</v>
      </c>
      <c r="AH6" s="12">
        <f t="shared" si="5"/>
        <v>9.8899999999994179</v>
      </c>
      <c r="AI6" s="12">
        <f t="shared" si="5"/>
        <v>17454.830000000016</v>
      </c>
      <c r="AJ6" s="12">
        <f t="shared" si="5"/>
        <v>2.4599999999991269</v>
      </c>
      <c r="AK6" s="12">
        <f t="shared" si="5"/>
        <v>0</v>
      </c>
      <c r="AL6" s="12">
        <f t="shared" si="5"/>
        <v>11.240000000001601</v>
      </c>
      <c r="AM6" s="12">
        <f t="shared" si="5"/>
        <v>0</v>
      </c>
      <c r="AN6" s="12">
        <f t="shared" si="5"/>
        <v>7.0000000000050022E-2</v>
      </c>
      <c r="AO6" s="12"/>
      <c r="AP6" s="12">
        <f>AP5-AP12</f>
        <v>17529.669999999867</v>
      </c>
      <c r="AS6" s="11" t="s">
        <v>73</v>
      </c>
      <c r="AT6" s="12">
        <f t="shared" ref="AT6:BB6" si="6">AT5-AT12</f>
        <v>45.170000000000073</v>
      </c>
      <c r="AU6" s="12">
        <f t="shared" si="6"/>
        <v>167.68999999999505</v>
      </c>
      <c r="AV6" s="12">
        <f t="shared" si="6"/>
        <v>28.759999999999309</v>
      </c>
      <c r="AW6" s="12">
        <f t="shared" si="6"/>
        <v>60992.800000000017</v>
      </c>
      <c r="AX6" s="12">
        <f t="shared" si="6"/>
        <v>3.75</v>
      </c>
      <c r="AY6" s="12">
        <f t="shared" si="6"/>
        <v>5.7999999999992724</v>
      </c>
      <c r="AZ6" s="12">
        <f t="shared" si="6"/>
        <v>25.659999999999854</v>
      </c>
      <c r="BA6" s="12">
        <f t="shared" si="6"/>
        <v>3.430000000000291</v>
      </c>
      <c r="BB6" s="12">
        <f t="shared" si="6"/>
        <v>7.0000000000050022E-2</v>
      </c>
      <c r="BC6" s="12"/>
      <c r="BD6" s="12">
        <f>BD5-BD12</f>
        <v>450109.50000000006</v>
      </c>
    </row>
    <row r="7" spans="1:56" ht="28.8" x14ac:dyDescent="0.3">
      <c r="B7" s="11" t="s">
        <v>74</v>
      </c>
      <c r="C7" s="12">
        <f t="shared" ref="C7:K7" si="7">C14-C12</f>
        <v>202.75</v>
      </c>
      <c r="D7" s="12">
        <f t="shared" si="7"/>
        <v>7.319999999999709</v>
      </c>
      <c r="E7" s="12">
        <f t="shared" si="7"/>
        <v>19.3100000000004</v>
      </c>
      <c r="F7" s="12">
        <f t="shared" si="7"/>
        <v>12693.809999999998</v>
      </c>
      <c r="G7" s="12">
        <f t="shared" si="7"/>
        <v>0.18999999999869033</v>
      </c>
      <c r="H7" s="12">
        <f t="shared" si="7"/>
        <v>0</v>
      </c>
      <c r="I7" s="12">
        <f t="shared" si="7"/>
        <v>3.2800000000024738</v>
      </c>
      <c r="J7" s="12">
        <f t="shared" si="7"/>
        <v>2.6200000000026193</v>
      </c>
      <c r="K7" s="12">
        <f t="shared" si="7"/>
        <v>0</v>
      </c>
      <c r="L7" s="12"/>
      <c r="M7" s="12">
        <f>M14-M12</f>
        <v>12948.319999999949</v>
      </c>
      <c r="Q7" s="11" t="s">
        <v>74</v>
      </c>
      <c r="R7" s="12">
        <f t="shared" ref="R7:Z7" si="8">R14-R12</f>
        <v>164.78999999999996</v>
      </c>
      <c r="S7" s="12">
        <f t="shared" si="8"/>
        <v>15.480000000003201</v>
      </c>
      <c r="T7" s="12">
        <f t="shared" si="8"/>
        <v>12.319999999999709</v>
      </c>
      <c r="U7" s="12">
        <f t="shared" si="8"/>
        <v>33141.950000000012</v>
      </c>
      <c r="V7" s="12">
        <f t="shared" si="8"/>
        <v>0.12999999999738066</v>
      </c>
      <c r="W7" s="12">
        <f t="shared" si="8"/>
        <v>4.9699999999993452</v>
      </c>
      <c r="X7" s="12">
        <f t="shared" si="8"/>
        <v>7.3100000000013097</v>
      </c>
      <c r="Y7" s="12">
        <f t="shared" si="8"/>
        <v>0.37999999999738066</v>
      </c>
      <c r="Z7" s="12">
        <f t="shared" si="8"/>
        <v>0</v>
      </c>
      <c r="AA7" s="12"/>
      <c r="AB7" s="12">
        <f>AB14-AB12</f>
        <v>33351.640000000014</v>
      </c>
      <c r="AE7" s="11" t="s">
        <v>74</v>
      </c>
      <c r="AF7" s="12">
        <f t="shared" ref="AF7:AN7" si="9">AF14-AF12</f>
        <v>89.590000000000146</v>
      </c>
      <c r="AG7" s="12">
        <f t="shared" si="9"/>
        <v>27.559999999997672</v>
      </c>
      <c r="AH7" s="12">
        <f t="shared" si="9"/>
        <v>7.069999999999709</v>
      </c>
      <c r="AI7" s="12">
        <f t="shared" si="9"/>
        <v>17280.770000000019</v>
      </c>
      <c r="AJ7" s="12">
        <f t="shared" si="9"/>
        <v>0.24000000000160071</v>
      </c>
      <c r="AK7" s="12">
        <f t="shared" si="9"/>
        <v>0.51000000000021828</v>
      </c>
      <c r="AL7" s="12">
        <f t="shared" si="9"/>
        <v>2.9800000000032014</v>
      </c>
      <c r="AM7" s="12">
        <f t="shared" si="9"/>
        <v>0.26000000000203727</v>
      </c>
      <c r="AN7" s="12">
        <f t="shared" si="9"/>
        <v>0</v>
      </c>
      <c r="AO7" s="12"/>
      <c r="AP7" s="12">
        <f>AP14-AP12</f>
        <v>17529.669999999925</v>
      </c>
      <c r="AS7" s="11" t="s">
        <v>74</v>
      </c>
      <c r="AT7" s="12">
        <f t="shared" ref="AT7:BB7" si="10">AT14-AT12</f>
        <v>411.81999999999971</v>
      </c>
      <c r="AU7" s="12">
        <f t="shared" si="10"/>
        <v>43.489999999997963</v>
      </c>
      <c r="AV7" s="12">
        <f t="shared" si="10"/>
        <v>37.519999999999527</v>
      </c>
      <c r="AW7" s="12">
        <f t="shared" si="10"/>
        <v>60624.050000000017</v>
      </c>
      <c r="AX7" s="12">
        <f t="shared" si="10"/>
        <v>0.36999999999898137</v>
      </c>
      <c r="AY7" s="12">
        <f t="shared" si="10"/>
        <v>5.4799999999995634</v>
      </c>
      <c r="AZ7" s="12">
        <f t="shared" si="10"/>
        <v>12.710000000002765</v>
      </c>
      <c r="BA7" s="12">
        <f t="shared" si="10"/>
        <v>3.2600000000020373</v>
      </c>
      <c r="BB7" s="12">
        <f t="shared" si="10"/>
        <v>0</v>
      </c>
      <c r="BC7" s="12"/>
      <c r="BD7" s="12">
        <f>BD14-BD12</f>
        <v>450109.5</v>
      </c>
    </row>
    <row r="8" spans="1:56" ht="28.8" x14ac:dyDescent="0.3">
      <c r="B8" s="11" t="s">
        <v>75</v>
      </c>
      <c r="C8" s="13">
        <f t="shared" ref="C8:K8" si="11">C7-C6</f>
        <v>175.98999999999978</v>
      </c>
      <c r="D8" s="13">
        <f t="shared" si="11"/>
        <v>-73.459999999999127</v>
      </c>
      <c r="E8" s="13">
        <f t="shared" si="11"/>
        <v>4.7000000000007276</v>
      </c>
      <c r="F8" s="13">
        <f t="shared" si="11"/>
        <v>-127.32000000000698</v>
      </c>
      <c r="G8" s="13">
        <f t="shared" si="11"/>
        <v>0.14999999999781721</v>
      </c>
      <c r="H8" s="13">
        <f t="shared" si="11"/>
        <v>-0.51999999999861757</v>
      </c>
      <c r="I8" s="13">
        <f t="shared" si="11"/>
        <v>0.55000000000291038</v>
      </c>
      <c r="J8" s="13">
        <f t="shared" si="11"/>
        <v>0.93000000000029104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116.76999999999953</v>
      </c>
      <c r="S8" s="13">
        <f t="shared" si="12"/>
        <v>-44.089999999996508</v>
      </c>
      <c r="T8" s="13">
        <f t="shared" si="12"/>
        <v>6.8799999999991996</v>
      </c>
      <c r="U8" s="13">
        <f t="shared" si="12"/>
        <v>-67.369999999995343</v>
      </c>
      <c r="V8" s="13">
        <f t="shared" si="12"/>
        <v>-1.3100000000013097</v>
      </c>
      <c r="W8" s="13">
        <f t="shared" si="12"/>
        <v>-0.31000000000130967</v>
      </c>
      <c r="X8" s="13">
        <f t="shared" si="12"/>
        <v>-5.2400000000016007</v>
      </c>
      <c r="Y8" s="13">
        <f t="shared" si="12"/>
        <v>-1.3600000000005821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73.890000000000327</v>
      </c>
      <c r="AG8" s="13">
        <f t="shared" si="13"/>
        <v>-6.6500000000014552</v>
      </c>
      <c r="AH8" s="13">
        <f t="shared" si="13"/>
        <v>-2.819999999999709</v>
      </c>
      <c r="AI8" s="13">
        <f t="shared" si="13"/>
        <v>-174.05999999999767</v>
      </c>
      <c r="AJ8" s="13">
        <f t="shared" si="13"/>
        <v>-2.2199999999975262</v>
      </c>
      <c r="AK8" s="13">
        <f t="shared" si="13"/>
        <v>0.51000000000021828</v>
      </c>
      <c r="AL8" s="13">
        <f t="shared" si="13"/>
        <v>-8.2599999999983993</v>
      </c>
      <c r="AM8" s="13">
        <f t="shared" si="13"/>
        <v>0.26000000000203727</v>
      </c>
      <c r="AN8" s="13">
        <f t="shared" si="13"/>
        <v>-7.0000000000050022E-2</v>
      </c>
      <c r="AO8" s="13"/>
      <c r="AP8" s="14"/>
      <c r="AS8" s="11" t="s">
        <v>75</v>
      </c>
      <c r="AT8" s="13">
        <f t="shared" ref="AT8:BB8" si="14">AT7-AT6</f>
        <v>366.64999999999964</v>
      </c>
      <c r="AU8" s="13">
        <f t="shared" si="14"/>
        <v>-124.19999999999709</v>
      </c>
      <c r="AV8" s="13">
        <f t="shared" si="14"/>
        <v>8.7600000000002183</v>
      </c>
      <c r="AW8" s="13">
        <f t="shared" si="14"/>
        <v>-368.75</v>
      </c>
      <c r="AX8" s="13">
        <f t="shared" si="14"/>
        <v>-3.3800000000010186</v>
      </c>
      <c r="AY8" s="13">
        <f t="shared" si="14"/>
        <v>-0.31999999999970896</v>
      </c>
      <c r="AZ8" s="13">
        <f t="shared" si="14"/>
        <v>-12.94999999999709</v>
      </c>
      <c r="BA8" s="13">
        <f t="shared" si="14"/>
        <v>-0.16999999999825377</v>
      </c>
      <c r="BB8" s="13">
        <f t="shared" si="14"/>
        <v>-7.0000000000050022E-2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2.6958137454486377</v>
      </c>
      <c r="D9" s="16">
        <f t="shared" si="15"/>
        <v>-0.19719979512267172</v>
      </c>
      <c r="E9" s="16">
        <f t="shared" si="15"/>
        <v>0.10279245547119904</v>
      </c>
      <c r="F9" s="16">
        <f t="shared" si="15"/>
        <v>-4.3068647202021922E-2</v>
      </c>
      <c r="G9" s="16">
        <f t="shared" si="15"/>
        <v>5.4330936251635251E-4</v>
      </c>
      <c r="H9" s="16">
        <f t="shared" si="15"/>
        <v>-4.6708824374696182E-3</v>
      </c>
      <c r="I9" s="16">
        <f t="shared" si="15"/>
        <v>1.8264421670467674E-3</v>
      </c>
      <c r="J9" s="16">
        <f t="shared" si="15"/>
        <v>2.5233244718526979E-3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1.7417283935885473</v>
      </c>
      <c r="S9" s="16">
        <f t="shared" si="16"/>
        <v>-0.11859132123480359</v>
      </c>
      <c r="T9" s="16">
        <f t="shared" si="16"/>
        <v>0.15031614456566061</v>
      </c>
      <c r="U9" s="16">
        <f t="shared" si="16"/>
        <v>-2.2799127805607583E-2</v>
      </c>
      <c r="V9" s="16">
        <f t="shared" si="16"/>
        <v>-4.7448759866944613E-3</v>
      </c>
      <c r="W9" s="16">
        <f t="shared" si="16"/>
        <v>-2.7846945998601332E-3</v>
      </c>
      <c r="X9" s="16">
        <f t="shared" si="16"/>
        <v>-1.7400694832331025E-2</v>
      </c>
      <c r="Y9" s="16">
        <f t="shared" si="16"/>
        <v>-3.6899297746689637E-3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1.083267483063413</v>
      </c>
      <c r="AG9" s="16">
        <f t="shared" si="17"/>
        <v>-1.7908111728309049E-2</v>
      </c>
      <c r="AH9" s="16">
        <f t="shared" si="17"/>
        <v>-6.1519666659388496E-2</v>
      </c>
      <c r="AI9" s="16">
        <f t="shared" si="17"/>
        <v>-5.8918230020005208E-2</v>
      </c>
      <c r="AJ9" s="16">
        <f t="shared" si="17"/>
        <v>-8.0413164286902809E-3</v>
      </c>
      <c r="AK9" s="16">
        <f t="shared" si="17"/>
        <v>4.5813993390228175E-3</v>
      </c>
      <c r="AL9" s="16">
        <f t="shared" si="17"/>
        <v>-2.743411329026155E-2</v>
      </c>
      <c r="AM9" s="16">
        <f t="shared" si="17"/>
        <v>7.0545378179402132E-4</v>
      </c>
      <c r="AN9" s="16">
        <f t="shared" si="17"/>
        <v>-1.6542206257692128E-2</v>
      </c>
      <c r="AO9" s="16"/>
      <c r="AP9" s="17"/>
      <c r="AS9" s="15" t="s">
        <v>76</v>
      </c>
      <c r="AT9" s="16">
        <f t="shared" ref="AT9:BB9" si="18">AT8/AT5*100</f>
        <v>5.616342461325889</v>
      </c>
      <c r="AU9" s="16">
        <f t="shared" si="18"/>
        <v>-0.33340885589757069</v>
      </c>
      <c r="AV9" s="16">
        <f t="shared" si="18"/>
        <v>0.1915876404101248</v>
      </c>
      <c r="AW9" s="16">
        <f t="shared" si="18"/>
        <v>-0.12473738340987051</v>
      </c>
      <c r="AX9" s="16">
        <f t="shared" si="18"/>
        <v>-1.2242570968883653E-2</v>
      </c>
      <c r="AY9" s="16">
        <f t="shared" si="18"/>
        <v>-2.8743891922940229E-3</v>
      </c>
      <c r="AZ9" s="16">
        <f t="shared" si="18"/>
        <v>-4.3004411023863924E-2</v>
      </c>
      <c r="BA9" s="16">
        <f t="shared" si="18"/>
        <v>-4.6125286044130983E-4</v>
      </c>
      <c r="BB9" s="16">
        <f t="shared" si="18"/>
        <v>-1.6542206257692128E-2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229.51000000000022</v>
      </c>
      <c r="D10" s="18">
        <f t="shared" si="19"/>
        <v>88.099999999998545</v>
      </c>
      <c r="E10" s="18">
        <f t="shared" si="19"/>
        <v>33.920000000000073</v>
      </c>
      <c r="F10" s="18">
        <f t="shared" si="19"/>
        <v>25514.940000000002</v>
      </c>
      <c r="G10" s="18">
        <f t="shared" si="19"/>
        <v>0.22999999999956344</v>
      </c>
      <c r="H10" s="18">
        <f t="shared" si="19"/>
        <v>0.51999999999861757</v>
      </c>
      <c r="I10" s="18">
        <f t="shared" si="19"/>
        <v>6.0100000000020373</v>
      </c>
      <c r="J10" s="18">
        <f t="shared" si="19"/>
        <v>4.3100000000049477</v>
      </c>
      <c r="K10" s="18">
        <f t="shared" si="19"/>
        <v>0</v>
      </c>
      <c r="L10" s="18"/>
      <c r="M10" s="18">
        <f>M6+M7</f>
        <v>25896.639999999956</v>
      </c>
      <c r="Q10" s="11" t="s">
        <v>77</v>
      </c>
      <c r="R10" s="18">
        <f t="shared" ref="R10:Z10" si="20">R6+R7</f>
        <v>212.8100000000004</v>
      </c>
      <c r="S10" s="18">
        <f t="shared" si="20"/>
        <v>75.05000000000291</v>
      </c>
      <c r="T10" s="18">
        <f t="shared" si="20"/>
        <v>17.760000000000218</v>
      </c>
      <c r="U10" s="18">
        <f t="shared" si="20"/>
        <v>66351.270000000019</v>
      </c>
      <c r="V10" s="18">
        <f t="shared" si="20"/>
        <v>1.569999999996071</v>
      </c>
      <c r="W10" s="18">
        <f t="shared" si="20"/>
        <v>10.25</v>
      </c>
      <c r="X10" s="18">
        <f t="shared" si="20"/>
        <v>19.86000000000422</v>
      </c>
      <c r="Y10" s="18">
        <f t="shared" si="20"/>
        <v>2.1199999999953434</v>
      </c>
      <c r="Z10" s="18">
        <f t="shared" si="20"/>
        <v>0</v>
      </c>
      <c r="AA10" s="18"/>
      <c r="AB10" s="18">
        <f>AB6+AB7</f>
        <v>66703.280000000086</v>
      </c>
      <c r="AE10" s="11" t="s">
        <v>77</v>
      </c>
      <c r="AF10" s="18">
        <f t="shared" ref="AF10:AN10" si="21">AF6+AF7</f>
        <v>105.28999999999996</v>
      </c>
      <c r="AG10" s="18">
        <f t="shared" si="21"/>
        <v>61.769999999996799</v>
      </c>
      <c r="AH10" s="18">
        <f t="shared" si="21"/>
        <v>16.959999999999127</v>
      </c>
      <c r="AI10" s="18">
        <f t="shared" si="21"/>
        <v>34735.600000000035</v>
      </c>
      <c r="AJ10" s="18">
        <f t="shared" si="21"/>
        <v>2.7000000000007276</v>
      </c>
      <c r="AK10" s="18">
        <f t="shared" si="21"/>
        <v>0.51000000000021828</v>
      </c>
      <c r="AL10" s="18">
        <f t="shared" si="21"/>
        <v>14.220000000004802</v>
      </c>
      <c r="AM10" s="18">
        <f t="shared" si="21"/>
        <v>0.26000000000203727</v>
      </c>
      <c r="AN10" s="18">
        <f t="shared" si="21"/>
        <v>7.0000000000050022E-2</v>
      </c>
      <c r="AO10" s="18"/>
      <c r="AP10" s="18">
        <f>AP6+AP7</f>
        <v>35059.339999999793</v>
      </c>
      <c r="AS10" s="11" t="s">
        <v>77</v>
      </c>
      <c r="AT10" s="18">
        <f t="shared" ref="AT10:BB10" si="22">AT6+AT7</f>
        <v>456.98999999999978</v>
      </c>
      <c r="AU10" s="18">
        <f t="shared" si="22"/>
        <v>211.17999999999302</v>
      </c>
      <c r="AV10" s="18">
        <f t="shared" si="22"/>
        <v>66.279999999998836</v>
      </c>
      <c r="AW10" s="18">
        <f t="shared" si="22"/>
        <v>121616.85000000003</v>
      </c>
      <c r="AX10" s="18">
        <f t="shared" si="22"/>
        <v>4.1199999999989814</v>
      </c>
      <c r="AY10" s="18">
        <f t="shared" si="22"/>
        <v>11.279999999998836</v>
      </c>
      <c r="AZ10" s="18">
        <f t="shared" si="22"/>
        <v>38.370000000002619</v>
      </c>
      <c r="BA10" s="18">
        <f t="shared" si="22"/>
        <v>6.6900000000023283</v>
      </c>
      <c r="BB10" s="18">
        <f t="shared" si="22"/>
        <v>7.0000000000050022E-2</v>
      </c>
      <c r="BC10" s="18"/>
      <c r="BD10" s="18">
        <f>BD6+BD7</f>
        <v>900219</v>
      </c>
    </row>
    <row r="11" spans="1:56" ht="28.8" x14ac:dyDescent="0.3">
      <c r="B11" s="11" t="s">
        <v>78</v>
      </c>
      <c r="C11" s="19">
        <f t="shared" ref="C11:K11" si="23">C10/C5*100</f>
        <v>3.515632778668778</v>
      </c>
      <c r="D11" s="19">
        <f t="shared" si="23"/>
        <v>0.23650016267774704</v>
      </c>
      <c r="E11" s="19">
        <f t="shared" si="23"/>
        <v>0.74185533820905092</v>
      </c>
      <c r="F11" s="19">
        <f t="shared" si="23"/>
        <v>8.6309609585351623</v>
      </c>
      <c r="G11" s="19">
        <f t="shared" si="23"/>
        <v>8.3307435586894884E-4</v>
      </c>
      <c r="H11" s="19">
        <f t="shared" si="23"/>
        <v>4.6708824374696182E-3</v>
      </c>
      <c r="I11" s="19">
        <f t="shared" si="23"/>
        <v>1.9958031679812194E-2</v>
      </c>
      <c r="J11" s="19">
        <f t="shared" si="23"/>
        <v>1.1694116638380872E-2</v>
      </c>
      <c r="K11" s="19">
        <f t="shared" si="23"/>
        <v>0</v>
      </c>
      <c r="L11" s="19"/>
      <c r="M11" s="19">
        <f>M10/M5*100</f>
        <v>5.7534088927249813</v>
      </c>
      <c r="Q11" s="11" t="s">
        <v>78</v>
      </c>
      <c r="R11" s="19">
        <f t="shared" ref="R11:Z11" si="24">R10/R5*100</f>
        <v>3.1742504019832225</v>
      </c>
      <c r="S11" s="19">
        <f t="shared" si="24"/>
        <v>0.20186615238541755</v>
      </c>
      <c r="T11" s="19">
        <f t="shared" si="24"/>
        <v>0.38802539643698775</v>
      </c>
      <c r="U11" s="19">
        <f t="shared" si="24"/>
        <v>22.45437264055932</v>
      </c>
      <c r="V11" s="19">
        <f t="shared" si="24"/>
        <v>5.6866070985375676E-3</v>
      </c>
      <c r="W11" s="19">
        <f t="shared" si="24"/>
        <v>9.2074579511115417E-2</v>
      </c>
      <c r="X11" s="19">
        <f t="shared" si="24"/>
        <v>6.5949961711843891E-2</v>
      </c>
      <c r="Y11" s="19">
        <f t="shared" si="24"/>
        <v>5.7519493546159348E-3</v>
      </c>
      <c r="Z11" s="19">
        <f t="shared" si="24"/>
        <v>0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1.5436085166023308</v>
      </c>
      <c r="AG11" s="19">
        <f t="shared" si="25"/>
        <v>0.16634346788832338</v>
      </c>
      <c r="AH11" s="19">
        <f t="shared" si="25"/>
        <v>0.36999061934158961</v>
      </c>
      <c r="AI11" s="19">
        <f t="shared" si="25"/>
        <v>11.757785078035864</v>
      </c>
      <c r="AJ11" s="19">
        <f t="shared" si="25"/>
        <v>9.7799794403125237E-3</v>
      </c>
      <c r="AK11" s="19">
        <f t="shared" si="25"/>
        <v>4.5813993390228175E-3</v>
      </c>
      <c r="AL11" s="19">
        <f t="shared" si="25"/>
        <v>4.7229187770911209E-2</v>
      </c>
      <c r="AM11" s="19">
        <f t="shared" si="25"/>
        <v>7.0545378179402132E-4</v>
      </c>
      <c r="AN11" s="19">
        <f t="shared" si="25"/>
        <v>1.6542206257692128E-2</v>
      </c>
      <c r="AO11" s="19"/>
      <c r="AP11" s="19">
        <f>AP10/AP5*100</f>
        <v>7.7890691042956872</v>
      </c>
      <c r="AS11" s="11" t="s">
        <v>78</v>
      </c>
      <c r="AT11" s="19">
        <f t="shared" ref="AT11:BA11" si="26">AT10/AT5*100</f>
        <v>7.0001700297322227</v>
      </c>
      <c r="AU11" s="19">
        <f t="shared" si="26"/>
        <v>0.56690243307929389</v>
      </c>
      <c r="AV11" s="19">
        <f t="shared" si="26"/>
        <v>1.4495923294957229</v>
      </c>
      <c r="AW11" s="19">
        <f t="shared" si="26"/>
        <v>41.139437688273119</v>
      </c>
      <c r="AX11" s="19">
        <f t="shared" si="26"/>
        <v>1.4922897157329284E-2</v>
      </c>
      <c r="AY11" s="19">
        <f t="shared" si="26"/>
        <v>0.10132221902844601</v>
      </c>
      <c r="AZ11" s="19">
        <f t="shared" si="26"/>
        <v>0.1274192471803971</v>
      </c>
      <c r="BA11" s="19">
        <f t="shared" si="26"/>
        <v>1.8151656684618434E-2</v>
      </c>
      <c r="BB11" s="19">
        <f ca="1">BB11/BB5*100</f>
        <v>0</v>
      </c>
      <c r="BC11" s="19"/>
      <c r="BD11" s="19">
        <f>BD10/BD5*100</f>
        <v>199.99999999999997</v>
      </c>
    </row>
    <row r="12" spans="1:56" x14ac:dyDescent="0.3">
      <c r="B12" s="11" t="s">
        <v>79</v>
      </c>
      <c r="C12" s="12">
        <f>'00-06'!B37</f>
        <v>6501.51</v>
      </c>
      <c r="D12" s="12">
        <f>'00-06'!C37</f>
        <v>37170.78</v>
      </c>
      <c r="E12" s="12">
        <f>'00-06'!D37</f>
        <v>4557.71</v>
      </c>
      <c r="F12" s="12">
        <f>'00-06'!E37</f>
        <v>282799.95</v>
      </c>
      <c r="G12" s="12">
        <f>'00-06'!F37</f>
        <v>27608.54</v>
      </c>
      <c r="H12" s="12">
        <f>'00-06'!G37</f>
        <v>11132.28</v>
      </c>
      <c r="I12" s="12">
        <f>'00-06'!H37</f>
        <v>30110.46</v>
      </c>
      <c r="J12" s="12">
        <f>'00-06'!I37</f>
        <v>36854.449999999997</v>
      </c>
      <c r="K12" s="12">
        <f>'00-06'!J37</f>
        <v>423.16</v>
      </c>
      <c r="L12" s="12">
        <f>'00-06'!K37</f>
        <v>2.34</v>
      </c>
      <c r="M12" s="12">
        <f>SUM(C12:L12)</f>
        <v>437161.18000000005</v>
      </c>
      <c r="Q12" s="11" t="s">
        <v>79</v>
      </c>
      <c r="R12" s="12">
        <f>'06-12'!B37</f>
        <v>6656.24</v>
      </c>
      <c r="S12" s="12">
        <f>'06-12'!C37</f>
        <v>37118.53</v>
      </c>
      <c r="T12" s="12">
        <f>'06-12'!D37</f>
        <v>4571.58</v>
      </c>
      <c r="U12" s="12">
        <f>'06-12'!E37</f>
        <v>262284.44</v>
      </c>
      <c r="V12" s="12">
        <f>'06-12'!F37</f>
        <v>27607.29</v>
      </c>
      <c r="W12" s="12">
        <f>'06-12'!G37</f>
        <v>11127</v>
      </c>
      <c r="X12" s="12">
        <f>'06-12'!H37</f>
        <v>30101.19</v>
      </c>
      <c r="Y12" s="12">
        <f>'06-12'!I37</f>
        <v>36855.33</v>
      </c>
      <c r="Z12" s="12">
        <f>'06-12'!J37</f>
        <v>423.16</v>
      </c>
      <c r="AA12" s="12">
        <f>'06-12'!K37</f>
        <v>13.1</v>
      </c>
      <c r="AB12" s="20">
        <f>SUM(R12:AA12)</f>
        <v>416757.85999999993</v>
      </c>
      <c r="AE12" s="11" t="s">
        <v>79</v>
      </c>
      <c r="AF12" s="12">
        <f>'12-18'!B37</f>
        <v>6805.33</v>
      </c>
      <c r="AG12" s="12">
        <f>'12-18'!C37</f>
        <v>37099.800000000003</v>
      </c>
      <c r="AH12" s="12">
        <f>'12-18'!D37</f>
        <v>4574.01</v>
      </c>
      <c r="AI12" s="12">
        <f>'12-18'!E37</f>
        <v>277971.56</v>
      </c>
      <c r="AJ12" s="12">
        <f>'12-18'!F37</f>
        <v>27604.959999999999</v>
      </c>
      <c r="AK12" s="12">
        <f>'12-18'!G37</f>
        <v>11131.97</v>
      </c>
      <c r="AL12" s="12">
        <f>'12-18'!H37</f>
        <v>30097.26</v>
      </c>
      <c r="AM12" s="12">
        <f>'12-18'!I37</f>
        <v>36855.71</v>
      </c>
      <c r="AN12" s="12">
        <f>'12-18'!J37</f>
        <v>423.09</v>
      </c>
      <c r="AO12" s="12">
        <f>'12-18'!K37</f>
        <v>16.14</v>
      </c>
      <c r="AP12" s="20">
        <f>SUM(AF12:AO12)</f>
        <v>432579.83000000007</v>
      </c>
      <c r="AS12" s="11" t="s">
        <v>79</v>
      </c>
      <c r="AT12" s="12">
        <f>'00-18'!B37</f>
        <v>6483.1</v>
      </c>
      <c r="AU12" s="12">
        <f>'00-18'!C37</f>
        <v>37083.870000000003</v>
      </c>
      <c r="AV12" s="12">
        <f>'00-18'!D37</f>
        <v>4543.5600000000004</v>
      </c>
      <c r="AW12" s="12">
        <f>'00-18'!E37</f>
        <v>234628.28</v>
      </c>
      <c r="AX12" s="12">
        <f>'00-18'!F37</f>
        <v>27604.83</v>
      </c>
      <c r="AY12" s="12">
        <f>'00-18'!G37</f>
        <v>11127</v>
      </c>
      <c r="AZ12" s="12">
        <f>'00-18'!H37</f>
        <v>30087.53</v>
      </c>
      <c r="BA12" s="12">
        <f>'00-18'!I37</f>
        <v>36852.71</v>
      </c>
      <c r="BB12" s="12">
        <f>'00-18'!J37</f>
        <v>423.09</v>
      </c>
      <c r="BC12" s="12">
        <f>'00-18'!K37</f>
        <v>0.57999999999999996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99.590090483389929</v>
      </c>
      <c r="D13" s="19">
        <f t="shared" si="27"/>
        <v>99.783150021099786</v>
      </c>
      <c r="E13" s="19">
        <f t="shared" si="27"/>
        <v>99.680468558631077</v>
      </c>
      <c r="F13" s="19">
        <f t="shared" si="27"/>
        <v>95.662985197131405</v>
      </c>
      <c r="G13" s="19">
        <f t="shared" si="27"/>
        <v>99.999855117503316</v>
      </c>
      <c r="H13" s="19">
        <f t="shared" si="27"/>
        <v>99.99532911756252</v>
      </c>
      <c r="I13" s="19">
        <f t="shared" si="27"/>
        <v>99.990934205243619</v>
      </c>
      <c r="J13" s="19">
        <f t="shared" si="27"/>
        <v>99.995414603916728</v>
      </c>
      <c r="K13" s="19">
        <f t="shared" si="27"/>
        <v>100</v>
      </c>
      <c r="L13" s="19"/>
      <c r="M13" s="19">
        <f>M12/M5*100</f>
        <v>97.123295553637504</v>
      </c>
      <c r="Q13" s="11" t="s">
        <v>80</v>
      </c>
      <c r="R13" s="19">
        <f t="shared" ref="R13:Z13" si="28">R12/R5*100</f>
        <v>99.283738995802665</v>
      </c>
      <c r="S13" s="19">
        <f t="shared" si="28"/>
        <v>99.839771263189888</v>
      </c>
      <c r="T13" s="19">
        <f t="shared" si="28"/>
        <v>99.881145374064346</v>
      </c>
      <c r="U13" s="19">
        <f t="shared" si="28"/>
        <v>88.761414115817544</v>
      </c>
      <c r="V13" s="19">
        <f t="shared" si="28"/>
        <v>99.994784258457386</v>
      </c>
      <c r="W13" s="19">
        <f t="shared" si="28"/>
        <v>99.952570362944513</v>
      </c>
      <c r="X13" s="19">
        <f t="shared" si="28"/>
        <v>99.958324671727922</v>
      </c>
      <c r="Y13" s="19">
        <f t="shared" si="28"/>
        <v>99.995279060435365</v>
      </c>
      <c r="Z13" s="19">
        <f t="shared" si="28"/>
        <v>100</v>
      </c>
      <c r="AA13" s="19"/>
      <c r="AB13" s="19">
        <f>AB12/AB5*100</f>
        <v>92.59032746476133</v>
      </c>
      <c r="AE13" s="11" t="s">
        <v>80</v>
      </c>
      <c r="AF13" s="19">
        <f t="shared" ref="AF13:AN13" si="29">AF12/AF5*100</f>
        <v>99.769829483230538</v>
      </c>
      <c r="AG13" s="19">
        <f t="shared" si="29"/>
        <v>99.907874210191679</v>
      </c>
      <c r="AH13" s="19">
        <f t="shared" si="29"/>
        <v>99.784244856999521</v>
      </c>
      <c r="AI13" s="19">
        <f t="shared" si="29"/>
        <v>94.091648345972061</v>
      </c>
      <c r="AJ13" s="19">
        <f t="shared" si="29"/>
        <v>99.991089352065501</v>
      </c>
      <c r="AK13" s="19">
        <f t="shared" si="29"/>
        <v>100</v>
      </c>
      <c r="AL13" s="19">
        <f t="shared" si="29"/>
        <v>99.962668349469425</v>
      </c>
      <c r="AM13" s="19">
        <f t="shared" si="29"/>
        <v>100</v>
      </c>
      <c r="AN13" s="19">
        <f t="shared" si="29"/>
        <v>99.983457793742303</v>
      </c>
      <c r="AO13" s="19"/>
      <c r="AP13" s="19">
        <f>AP12/AP5*100</f>
        <v>96.105465447852168</v>
      </c>
      <c r="AS13" s="11" t="s">
        <v>80</v>
      </c>
      <c r="AT13" s="19">
        <f t="shared" ref="AT13:BB13" si="30">AT12/AT5*100</f>
        <v>99.308086215796834</v>
      </c>
      <c r="AU13" s="19">
        <f t="shared" si="30"/>
        <v>99.549844355511567</v>
      </c>
      <c r="AV13" s="19">
        <f t="shared" si="30"/>
        <v>99.370997655457202</v>
      </c>
      <c r="AW13" s="19">
        <f t="shared" si="30"/>
        <v>79.367912464158508</v>
      </c>
      <c r="AX13" s="19">
        <f t="shared" si="30"/>
        <v>99.986417265936893</v>
      </c>
      <c r="AY13" s="19">
        <f t="shared" si="30"/>
        <v>99.947901695889627</v>
      </c>
      <c r="AZ13" s="19">
        <f t="shared" si="30"/>
        <v>99.914788170897879</v>
      </c>
      <c r="BA13" s="19">
        <f t="shared" si="30"/>
        <v>99.990693545227472</v>
      </c>
      <c r="BB13" s="19">
        <f t="shared" si="30"/>
        <v>99.983457793742303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'06'!B37</f>
        <v>6704.26</v>
      </c>
      <c r="D14" s="9">
        <f>'06'!C37</f>
        <v>37178.1</v>
      </c>
      <c r="E14" s="9">
        <f>'06'!D37</f>
        <v>4577.0200000000004</v>
      </c>
      <c r="F14" s="9">
        <f>'06'!E37</f>
        <v>295493.76000000001</v>
      </c>
      <c r="G14" s="9">
        <f>'06'!F37</f>
        <v>27608.73</v>
      </c>
      <c r="H14" s="9">
        <f>'06'!G37</f>
        <v>11132.28</v>
      </c>
      <c r="I14" s="9">
        <f>'06'!H37</f>
        <v>30113.74</v>
      </c>
      <c r="J14" s="9">
        <f>'06'!I37</f>
        <v>36857.07</v>
      </c>
      <c r="K14" s="9">
        <f>'06'!J37</f>
        <v>423.16</v>
      </c>
      <c r="L14" s="9">
        <f>'06'!K37</f>
        <v>21.38</v>
      </c>
      <c r="M14" s="9">
        <f>SUM(C14:L14)</f>
        <v>450109.5</v>
      </c>
      <c r="Q14" s="9" t="s">
        <v>83</v>
      </c>
      <c r="R14" s="9">
        <f>'12'!B37</f>
        <v>6821.03</v>
      </c>
      <c r="S14" s="9">
        <f>'12'!C37</f>
        <v>37134.01</v>
      </c>
      <c r="T14" s="9">
        <f>'12'!D37</f>
        <v>4583.8999999999996</v>
      </c>
      <c r="U14" s="9">
        <f>'12'!E37</f>
        <v>295426.39</v>
      </c>
      <c r="V14" s="9">
        <f>'12'!F37</f>
        <v>27607.42</v>
      </c>
      <c r="W14" s="9">
        <f>'12'!G37</f>
        <v>11131.97</v>
      </c>
      <c r="X14" s="9">
        <f>'12'!H37</f>
        <v>30108.5</v>
      </c>
      <c r="Y14" s="9">
        <f>'12'!I37</f>
        <v>36855.71</v>
      </c>
      <c r="Z14" s="9">
        <f>'12'!J37</f>
        <v>423.16</v>
      </c>
      <c r="AA14" s="9">
        <f>'12'!K37</f>
        <v>17.41</v>
      </c>
      <c r="AB14" s="10">
        <f>SUM(R14:AA14)</f>
        <v>450109.49999999994</v>
      </c>
      <c r="AE14" s="9" t="s">
        <v>81</v>
      </c>
      <c r="AF14" s="9">
        <f>SUM('18'!B37)</f>
        <v>6894.92</v>
      </c>
      <c r="AG14" s="9">
        <f>SUM('18'!C37)</f>
        <v>37127.360000000001</v>
      </c>
      <c r="AH14" s="9">
        <f>SUM('18'!D37)</f>
        <v>4581.08</v>
      </c>
      <c r="AI14" s="9">
        <f>SUM('18'!E37)</f>
        <v>295252.33</v>
      </c>
      <c r="AJ14" s="9">
        <f>SUM('18'!F37)</f>
        <v>27605.200000000001</v>
      </c>
      <c r="AK14" s="9">
        <f>SUM('18'!G37)</f>
        <v>11132.48</v>
      </c>
      <c r="AL14" s="9">
        <f>SUM('18'!H37)</f>
        <v>30100.240000000002</v>
      </c>
      <c r="AM14" s="9">
        <f>SUM('18'!I37)</f>
        <v>36855.97</v>
      </c>
      <c r="AN14" s="9">
        <f>SUM('18'!J37)</f>
        <v>423.09</v>
      </c>
      <c r="AO14" s="9">
        <f>SUM('18'!K37)</f>
        <v>136.83000000000001</v>
      </c>
      <c r="AP14" s="10">
        <f>SUM(AF14:AO14)</f>
        <v>450109.5</v>
      </c>
      <c r="AS14" s="9" t="s">
        <v>81</v>
      </c>
      <c r="AT14" s="9">
        <f>AF14</f>
        <v>6894.92</v>
      </c>
      <c r="AU14" s="9">
        <f t="shared" ref="AU14:BC14" si="31">AG14</f>
        <v>37127.360000000001</v>
      </c>
      <c r="AV14" s="9">
        <f t="shared" si="31"/>
        <v>4581.08</v>
      </c>
      <c r="AW14" s="9">
        <f t="shared" si="31"/>
        <v>295252.33</v>
      </c>
      <c r="AX14" s="9">
        <f t="shared" si="31"/>
        <v>27605.200000000001</v>
      </c>
      <c r="AY14" s="9">
        <f t="shared" si="31"/>
        <v>11132.48</v>
      </c>
      <c r="AZ14" s="9">
        <f t="shared" si="31"/>
        <v>30100.240000000002</v>
      </c>
      <c r="BA14" s="9">
        <f t="shared" si="31"/>
        <v>36855.97</v>
      </c>
      <c r="BB14" s="9">
        <f t="shared" si="31"/>
        <v>423.09</v>
      </c>
      <c r="BC14" s="9">
        <f t="shared" si="31"/>
        <v>136.83000000000001</v>
      </c>
      <c r="BD14" s="10">
        <f>SUM(AT14:BC14)</f>
        <v>450109.5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A9615-E615-4DB7-9E48-B05B2E3C14E4}">
  <dimension ref="A1:BD14"/>
  <sheetViews>
    <sheetView zoomScale="85" zoomScaleNormal="85" workbookViewId="0">
      <selection activeCell="R3" sqref="R3:AB3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43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00'!B35</f>
        <v>691.58</v>
      </c>
      <c r="D5" s="9">
        <f>'tieri 00'!C35</f>
        <v>5886.28</v>
      </c>
      <c r="E5" s="9">
        <f>'tieri 00'!D35</f>
        <v>1265.5899999999999</v>
      </c>
      <c r="F5" s="9">
        <f>'tieri 00'!E35</f>
        <v>11844.75</v>
      </c>
      <c r="G5" s="9">
        <f>'tieri 00'!F35</f>
        <v>196.34</v>
      </c>
      <c r="H5" s="9">
        <f>'tieri 00'!G35</f>
        <v>274.07</v>
      </c>
      <c r="I5" s="9">
        <f>'tieri 00'!H35</f>
        <v>25.46</v>
      </c>
      <c r="J5" s="9">
        <f>'tieri 00'!I35</f>
        <v>82.79</v>
      </c>
      <c r="K5" s="9">
        <f>'tieri 00'!J35</f>
        <v>7.29</v>
      </c>
      <c r="L5" s="9">
        <f>'tieri 00'!K35</f>
        <v>0.05</v>
      </c>
      <c r="M5" s="9">
        <f>SUM(C5:L5)</f>
        <v>20274.2</v>
      </c>
      <c r="Q5" s="9" t="s">
        <v>82</v>
      </c>
      <c r="R5" s="9">
        <f>C14</f>
        <v>702.23</v>
      </c>
      <c r="S5" s="9">
        <f t="shared" ref="S5:AA5" si="0">D14</f>
        <v>5881.96</v>
      </c>
      <c r="T5" s="9">
        <f t="shared" si="0"/>
        <v>1265.19</v>
      </c>
      <c r="U5" s="9">
        <f t="shared" si="0"/>
        <v>11838.25</v>
      </c>
      <c r="V5" s="9">
        <f t="shared" si="0"/>
        <v>196.25</v>
      </c>
      <c r="W5" s="9">
        <f t="shared" si="0"/>
        <v>274.16000000000003</v>
      </c>
      <c r="X5" s="9">
        <f t="shared" si="0"/>
        <v>25.46</v>
      </c>
      <c r="Y5" s="9">
        <f t="shared" si="0"/>
        <v>83.36</v>
      </c>
      <c r="Z5" s="9">
        <f t="shared" si="0"/>
        <v>7.29</v>
      </c>
      <c r="AA5" s="9">
        <f t="shared" si="0"/>
        <v>0.05</v>
      </c>
      <c r="AB5" s="10">
        <f>SUM(R5:AA5)</f>
        <v>20274.2</v>
      </c>
      <c r="AE5" s="9" t="s">
        <v>83</v>
      </c>
      <c r="AF5" s="9">
        <f>R14</f>
        <v>707.49</v>
      </c>
      <c r="AG5" s="9">
        <f t="shared" ref="AG5:AO5" si="1">S14</f>
        <v>5880.61</v>
      </c>
      <c r="AH5" s="9">
        <f t="shared" si="1"/>
        <v>1265.32</v>
      </c>
      <c r="AI5" s="9">
        <f t="shared" si="1"/>
        <v>11834.17</v>
      </c>
      <c r="AJ5" s="9">
        <f t="shared" si="1"/>
        <v>196.25</v>
      </c>
      <c r="AK5" s="9">
        <f t="shared" si="1"/>
        <v>274.16000000000003</v>
      </c>
      <c r="AL5" s="9">
        <f t="shared" si="1"/>
        <v>25.46</v>
      </c>
      <c r="AM5" s="9">
        <f t="shared" si="1"/>
        <v>83.4</v>
      </c>
      <c r="AN5" s="9">
        <f t="shared" si="1"/>
        <v>7.29</v>
      </c>
      <c r="AO5" s="9">
        <f t="shared" si="1"/>
        <v>0.05</v>
      </c>
      <c r="AP5" s="10">
        <f>SUM(AF5:AO5)</f>
        <v>20274.2</v>
      </c>
      <c r="AS5" s="9" t="s">
        <v>72</v>
      </c>
      <c r="AT5" s="9">
        <f>C5</f>
        <v>691.58</v>
      </c>
      <c r="AU5" s="9">
        <f t="shared" ref="AU5:BC5" si="2">D5</f>
        <v>5886.28</v>
      </c>
      <c r="AV5" s="9">
        <f t="shared" si="2"/>
        <v>1265.5899999999999</v>
      </c>
      <c r="AW5" s="9">
        <f t="shared" si="2"/>
        <v>11844.75</v>
      </c>
      <c r="AX5" s="9">
        <f t="shared" si="2"/>
        <v>196.34</v>
      </c>
      <c r="AY5" s="9">
        <f t="shared" si="2"/>
        <v>274.07</v>
      </c>
      <c r="AZ5" s="9">
        <f t="shared" si="2"/>
        <v>25.46</v>
      </c>
      <c r="BA5" s="9">
        <f t="shared" si="2"/>
        <v>82.79</v>
      </c>
      <c r="BB5" s="9">
        <f t="shared" si="2"/>
        <v>7.29</v>
      </c>
      <c r="BC5" s="9">
        <f t="shared" si="2"/>
        <v>0.05</v>
      </c>
      <c r="BD5" s="10">
        <f>SUM(AT5:BC5)</f>
        <v>20274.2</v>
      </c>
    </row>
    <row r="6" spans="1:56" ht="28.8" x14ac:dyDescent="0.3">
      <c r="B6" s="11" t="s">
        <v>73</v>
      </c>
      <c r="C6" s="12">
        <f t="shared" ref="C6:K6" si="3">C5-C12</f>
        <v>0.12999999999999545</v>
      </c>
      <c r="D6" s="12">
        <f t="shared" si="3"/>
        <v>4.319999999999709</v>
      </c>
      <c r="E6" s="12">
        <f t="shared" si="3"/>
        <v>0.39999999999986358</v>
      </c>
      <c r="F6" s="12">
        <f t="shared" si="3"/>
        <v>25.059999999999491</v>
      </c>
      <c r="G6" s="12">
        <f t="shared" si="3"/>
        <v>9.0000000000003411E-2</v>
      </c>
      <c r="H6" s="12">
        <f t="shared" si="3"/>
        <v>0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30</v>
      </c>
      <c r="Q6" s="11" t="s">
        <v>73</v>
      </c>
      <c r="R6" s="12">
        <f t="shared" ref="R6:Z6" si="4">R5-R12</f>
        <v>3.8799999999999955</v>
      </c>
      <c r="S6" s="12">
        <f t="shared" si="4"/>
        <v>1.7300000000004729</v>
      </c>
      <c r="T6" s="12">
        <f t="shared" si="4"/>
        <v>5.999999999994543E-2</v>
      </c>
      <c r="U6" s="12">
        <f t="shared" si="4"/>
        <v>11.350000000000364</v>
      </c>
      <c r="V6" s="12">
        <f t="shared" si="4"/>
        <v>0</v>
      </c>
      <c r="W6" s="12">
        <f t="shared" si="4"/>
        <v>0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17.020000000000437</v>
      </c>
      <c r="AE6" s="11" t="s">
        <v>73</v>
      </c>
      <c r="AF6" s="12">
        <f t="shared" ref="AF6:AN6" si="5">AF5-AF12</f>
        <v>2.6599999999999682</v>
      </c>
      <c r="AG6" s="12">
        <f t="shared" si="5"/>
        <v>7.8800000000001091</v>
      </c>
      <c r="AH6" s="12">
        <f t="shared" si="5"/>
        <v>0.20000000000004547</v>
      </c>
      <c r="AI6" s="12">
        <f t="shared" si="5"/>
        <v>77</v>
      </c>
      <c r="AJ6" s="12">
        <f t="shared" si="5"/>
        <v>0</v>
      </c>
      <c r="AK6" s="12">
        <f t="shared" si="5"/>
        <v>0</v>
      </c>
      <c r="AL6" s="12">
        <f t="shared" si="5"/>
        <v>0</v>
      </c>
      <c r="AM6" s="12">
        <f t="shared" si="5"/>
        <v>0.82000000000000739</v>
      </c>
      <c r="AN6" s="12">
        <f t="shared" si="5"/>
        <v>0.16999999999999993</v>
      </c>
      <c r="AO6" s="12"/>
      <c r="AP6" s="12">
        <f>AP5-AP12</f>
        <v>88.780000000002474</v>
      </c>
      <c r="AS6" s="11" t="s">
        <v>73</v>
      </c>
      <c r="AT6" s="12">
        <f t="shared" ref="AT6:BB6" si="6">AT5-AT12</f>
        <v>2.0800000000000409</v>
      </c>
      <c r="AU6" s="12">
        <f t="shared" si="6"/>
        <v>13.849999999999454</v>
      </c>
      <c r="AV6" s="12">
        <f t="shared" si="6"/>
        <v>0.65999999999985448</v>
      </c>
      <c r="AW6" s="12">
        <f t="shared" si="6"/>
        <v>112.80999999999949</v>
      </c>
      <c r="AX6" s="12">
        <f t="shared" si="6"/>
        <v>9.0000000000003411E-2</v>
      </c>
      <c r="AY6" s="12">
        <f t="shared" si="6"/>
        <v>0</v>
      </c>
      <c r="AZ6" s="12">
        <f t="shared" si="6"/>
        <v>0</v>
      </c>
      <c r="BA6" s="12">
        <f t="shared" si="6"/>
        <v>0.82000000000000739</v>
      </c>
      <c r="BB6" s="12">
        <f t="shared" si="6"/>
        <v>0.16999999999999993</v>
      </c>
      <c r="BC6" s="12"/>
      <c r="BD6" s="12">
        <f>BD5-BD12</f>
        <v>20274.2</v>
      </c>
    </row>
    <row r="7" spans="1:56" ht="28.8" x14ac:dyDescent="0.3">
      <c r="B7" s="11" t="s">
        <v>74</v>
      </c>
      <c r="C7" s="12">
        <f t="shared" ref="C7:K7" si="7">C14-C12</f>
        <v>10.779999999999973</v>
      </c>
      <c r="D7" s="12">
        <f t="shared" si="7"/>
        <v>0</v>
      </c>
      <c r="E7" s="12">
        <f t="shared" si="7"/>
        <v>0</v>
      </c>
      <c r="F7" s="12">
        <f t="shared" si="7"/>
        <v>18.559999999999491</v>
      </c>
      <c r="G7" s="12">
        <f t="shared" si="7"/>
        <v>0</v>
      </c>
      <c r="H7" s="12">
        <f t="shared" si="7"/>
        <v>9.0000000000031832E-2</v>
      </c>
      <c r="I7" s="12">
        <f t="shared" si="7"/>
        <v>0</v>
      </c>
      <c r="J7" s="12">
        <f t="shared" si="7"/>
        <v>0.56999999999999318</v>
      </c>
      <c r="K7" s="12">
        <f t="shared" si="7"/>
        <v>0</v>
      </c>
      <c r="L7" s="12"/>
      <c r="M7" s="12">
        <f>M14-M12</f>
        <v>30</v>
      </c>
      <c r="Q7" s="11" t="s">
        <v>74</v>
      </c>
      <c r="R7" s="12">
        <f t="shared" ref="R7:Z7" si="8">R14-R12</f>
        <v>9.1399999999999864</v>
      </c>
      <c r="S7" s="12">
        <f t="shared" si="8"/>
        <v>0.38000000000010914</v>
      </c>
      <c r="T7" s="12">
        <f t="shared" si="8"/>
        <v>0.1899999999998272</v>
      </c>
      <c r="U7" s="12">
        <f t="shared" si="8"/>
        <v>7.2700000000004366</v>
      </c>
      <c r="V7" s="12">
        <f t="shared" si="8"/>
        <v>0</v>
      </c>
      <c r="W7" s="12">
        <f t="shared" si="8"/>
        <v>0</v>
      </c>
      <c r="X7" s="12">
        <f t="shared" si="8"/>
        <v>0</v>
      </c>
      <c r="Y7" s="12">
        <f t="shared" si="8"/>
        <v>4.0000000000006253E-2</v>
      </c>
      <c r="Z7" s="12">
        <f t="shared" si="8"/>
        <v>0</v>
      </c>
      <c r="AA7" s="12"/>
      <c r="AB7" s="12">
        <f>AB14-AB12</f>
        <v>17.020000000000437</v>
      </c>
      <c r="AE7" s="11" t="s">
        <v>74</v>
      </c>
      <c r="AF7" s="12">
        <f t="shared" ref="AF7:AN7" si="9">AF14-AF12</f>
        <v>8.7699999999999818</v>
      </c>
      <c r="AG7" s="12">
        <f t="shared" si="9"/>
        <v>1.430000000000291</v>
      </c>
      <c r="AH7" s="12">
        <f t="shared" si="9"/>
        <v>0.79000000000019099</v>
      </c>
      <c r="AI7" s="12">
        <f t="shared" si="9"/>
        <v>74.459999999999127</v>
      </c>
      <c r="AJ7" s="12">
        <f t="shared" si="9"/>
        <v>0</v>
      </c>
      <c r="AK7" s="12">
        <f t="shared" si="9"/>
        <v>0</v>
      </c>
      <c r="AL7" s="12">
        <f t="shared" si="9"/>
        <v>0</v>
      </c>
      <c r="AM7" s="12">
        <f t="shared" si="9"/>
        <v>3.3299999999999983</v>
      </c>
      <c r="AN7" s="12">
        <f t="shared" si="9"/>
        <v>0</v>
      </c>
      <c r="AO7" s="12"/>
      <c r="AP7" s="12">
        <f>AP14-AP12</f>
        <v>88.779999999998836</v>
      </c>
      <c r="AS7" s="11" t="s">
        <v>74</v>
      </c>
      <c r="AT7" s="12">
        <f t="shared" ref="AT7:BB7" si="10">AT14-AT12</f>
        <v>24.100000000000023</v>
      </c>
      <c r="AU7" s="12">
        <f t="shared" si="10"/>
        <v>1.7299999999995634</v>
      </c>
      <c r="AV7" s="12">
        <f t="shared" si="10"/>
        <v>0.98000000000001819</v>
      </c>
      <c r="AW7" s="12">
        <f t="shared" si="10"/>
        <v>99.68999999999869</v>
      </c>
      <c r="AX7" s="12">
        <f t="shared" si="10"/>
        <v>0</v>
      </c>
      <c r="AY7" s="12">
        <f t="shared" si="10"/>
        <v>9.0000000000031832E-2</v>
      </c>
      <c r="AZ7" s="12">
        <f t="shared" si="10"/>
        <v>0</v>
      </c>
      <c r="BA7" s="12">
        <f t="shared" si="10"/>
        <v>3.9399999999999977</v>
      </c>
      <c r="BB7" s="12">
        <f t="shared" si="10"/>
        <v>0</v>
      </c>
      <c r="BC7" s="12"/>
      <c r="BD7" s="12">
        <f>BD14-BD12</f>
        <v>20274.199999999997</v>
      </c>
    </row>
    <row r="8" spans="1:56" ht="28.8" x14ac:dyDescent="0.3">
      <c r="B8" s="11" t="s">
        <v>75</v>
      </c>
      <c r="C8" s="13">
        <f t="shared" ref="C8:K8" si="11">C7-C6</f>
        <v>10.649999999999977</v>
      </c>
      <c r="D8" s="13">
        <f t="shared" si="11"/>
        <v>-4.319999999999709</v>
      </c>
      <c r="E8" s="13">
        <f t="shared" si="11"/>
        <v>-0.39999999999986358</v>
      </c>
      <c r="F8" s="13">
        <f t="shared" si="11"/>
        <v>-6.5</v>
      </c>
      <c r="G8" s="13">
        <f t="shared" si="11"/>
        <v>-9.0000000000003411E-2</v>
      </c>
      <c r="H8" s="13">
        <f t="shared" si="11"/>
        <v>9.0000000000031832E-2</v>
      </c>
      <c r="I8" s="13">
        <f t="shared" si="11"/>
        <v>0</v>
      </c>
      <c r="J8" s="13">
        <f t="shared" si="11"/>
        <v>0.56999999999999318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5.2599999999999909</v>
      </c>
      <c r="S8" s="13">
        <f t="shared" si="12"/>
        <v>-1.3500000000003638</v>
      </c>
      <c r="T8" s="13">
        <f t="shared" si="12"/>
        <v>0.12999999999988177</v>
      </c>
      <c r="U8" s="13">
        <f t="shared" si="12"/>
        <v>-4.0799999999999272</v>
      </c>
      <c r="V8" s="13">
        <f t="shared" si="12"/>
        <v>0</v>
      </c>
      <c r="W8" s="13">
        <f t="shared" si="12"/>
        <v>0</v>
      </c>
      <c r="X8" s="13">
        <f t="shared" si="12"/>
        <v>0</v>
      </c>
      <c r="Y8" s="13">
        <f t="shared" si="12"/>
        <v>4.0000000000006253E-2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6.1100000000000136</v>
      </c>
      <c r="AG8" s="13">
        <f t="shared" si="13"/>
        <v>-6.4499999999998181</v>
      </c>
      <c r="AH8" s="13">
        <f t="shared" si="13"/>
        <v>0.59000000000014552</v>
      </c>
      <c r="AI8" s="13">
        <f t="shared" si="13"/>
        <v>-2.5400000000008731</v>
      </c>
      <c r="AJ8" s="13">
        <f t="shared" si="13"/>
        <v>0</v>
      </c>
      <c r="AK8" s="13">
        <f t="shared" si="13"/>
        <v>0</v>
      </c>
      <c r="AL8" s="13">
        <f t="shared" si="13"/>
        <v>0</v>
      </c>
      <c r="AM8" s="13">
        <f t="shared" si="13"/>
        <v>2.5099999999999909</v>
      </c>
      <c r="AN8" s="13">
        <f t="shared" si="13"/>
        <v>-0.16999999999999993</v>
      </c>
      <c r="AO8" s="13"/>
      <c r="AP8" s="14"/>
      <c r="AS8" s="11" t="s">
        <v>75</v>
      </c>
      <c r="AT8" s="13">
        <f t="shared" ref="AT8:BB8" si="14">AT7-AT6</f>
        <v>22.019999999999982</v>
      </c>
      <c r="AU8" s="13">
        <f t="shared" si="14"/>
        <v>-12.119999999999891</v>
      </c>
      <c r="AV8" s="13">
        <f t="shared" si="14"/>
        <v>0.32000000000016371</v>
      </c>
      <c r="AW8" s="13">
        <f t="shared" si="14"/>
        <v>-13.1200000000008</v>
      </c>
      <c r="AX8" s="13">
        <f t="shared" si="14"/>
        <v>-9.0000000000003411E-2</v>
      </c>
      <c r="AY8" s="13">
        <f t="shared" si="14"/>
        <v>9.0000000000031832E-2</v>
      </c>
      <c r="AZ8" s="13">
        <f t="shared" si="14"/>
        <v>0</v>
      </c>
      <c r="BA8" s="13">
        <f t="shared" si="14"/>
        <v>3.1199999999999903</v>
      </c>
      <c r="BB8" s="13">
        <f t="shared" si="14"/>
        <v>-0.16999999999999993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1.539951993984785</v>
      </c>
      <c r="D9" s="16">
        <f t="shared" si="15"/>
        <v>-7.3391004165614088E-2</v>
      </c>
      <c r="E9" s="16">
        <f t="shared" si="15"/>
        <v>-3.1605812308872827E-2</v>
      </c>
      <c r="F9" s="16">
        <f t="shared" si="15"/>
        <v>-5.4876633107494882E-2</v>
      </c>
      <c r="G9" s="16">
        <f t="shared" si="15"/>
        <v>-4.5838850972804018E-2</v>
      </c>
      <c r="H9" s="16">
        <f t="shared" si="15"/>
        <v>3.2838325975127459E-2</v>
      </c>
      <c r="I9" s="16">
        <f t="shared" si="15"/>
        <v>0</v>
      </c>
      <c r="J9" s="16">
        <f t="shared" si="15"/>
        <v>0.68848894794056426</v>
      </c>
      <c r="K9" s="16">
        <f t="shared" si="15"/>
        <v>0</v>
      </c>
      <c r="L9" s="16"/>
      <c r="M9" s="17"/>
      <c r="Q9" s="15" t="s">
        <v>76</v>
      </c>
      <c r="R9" s="16">
        <f t="shared" ref="R9:Z9" si="16">R8/R5*100</f>
        <v>0.74904233655639763</v>
      </c>
      <c r="S9" s="16">
        <f t="shared" si="16"/>
        <v>-2.2951533162421434E-2</v>
      </c>
      <c r="T9" s="16">
        <f t="shared" si="16"/>
        <v>1.0275136540747378E-2</v>
      </c>
      <c r="U9" s="16">
        <f t="shared" si="16"/>
        <v>-3.4464553460181423E-2</v>
      </c>
      <c r="V9" s="16">
        <f t="shared" si="16"/>
        <v>0</v>
      </c>
      <c r="W9" s="16">
        <f t="shared" si="16"/>
        <v>0</v>
      </c>
      <c r="X9" s="16">
        <f t="shared" si="16"/>
        <v>0</v>
      </c>
      <c r="Y9" s="16">
        <f t="shared" si="16"/>
        <v>4.798464491363514E-2</v>
      </c>
      <c r="Z9" s="16">
        <f t="shared" si="16"/>
        <v>0</v>
      </c>
      <c r="AA9" s="16"/>
      <c r="AB9" s="17"/>
      <c r="AE9" s="15" t="s">
        <v>76</v>
      </c>
      <c r="AF9" s="16">
        <f t="shared" ref="AF9:AN9" si="17">AF8/AF5*100</f>
        <v>0.86361644687557615</v>
      </c>
      <c r="AG9" s="16">
        <f t="shared" si="17"/>
        <v>-0.10968249892442822</v>
      </c>
      <c r="AH9" s="16">
        <f t="shared" si="17"/>
        <v>4.6628520848492519E-2</v>
      </c>
      <c r="AI9" s="16">
        <f t="shared" si="17"/>
        <v>-2.1463271188438843E-2</v>
      </c>
      <c r="AJ9" s="16">
        <f t="shared" si="17"/>
        <v>0</v>
      </c>
      <c r="AK9" s="16">
        <f t="shared" si="17"/>
        <v>0</v>
      </c>
      <c r="AL9" s="16">
        <f t="shared" si="17"/>
        <v>0</v>
      </c>
      <c r="AM9" s="16">
        <f t="shared" si="17"/>
        <v>3.0095923261390776</v>
      </c>
      <c r="AN9" s="16">
        <f t="shared" si="17"/>
        <v>-2.3319615912208493</v>
      </c>
      <c r="AO9" s="16"/>
      <c r="AP9" s="17"/>
      <c r="AS9" s="15" t="s">
        <v>76</v>
      </c>
      <c r="AT9" s="16">
        <f t="shared" ref="AT9:BB9" si="18">AT8/AT5*100</f>
        <v>3.1840134185488278</v>
      </c>
      <c r="AU9" s="16">
        <f t="shared" si="18"/>
        <v>-0.20590253946465154</v>
      </c>
      <c r="AV9" s="16">
        <f t="shared" si="18"/>
        <v>2.5284649847119822E-2</v>
      </c>
      <c r="AW9" s="16">
        <f t="shared" si="18"/>
        <v>-0.11076637328775027</v>
      </c>
      <c r="AX9" s="16">
        <f t="shared" si="18"/>
        <v>-4.5838850972804018E-2</v>
      </c>
      <c r="AY9" s="16">
        <f t="shared" si="18"/>
        <v>3.2838325975127459E-2</v>
      </c>
      <c r="AZ9" s="16">
        <f t="shared" si="18"/>
        <v>0</v>
      </c>
      <c r="BA9" s="16">
        <f t="shared" si="18"/>
        <v>3.7685710834641748</v>
      </c>
      <c r="BB9" s="16">
        <f t="shared" si="18"/>
        <v>-2.3319615912208493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10.909999999999968</v>
      </c>
      <c r="D10" s="18">
        <f t="shared" si="19"/>
        <v>4.319999999999709</v>
      </c>
      <c r="E10" s="18">
        <f t="shared" si="19"/>
        <v>0.39999999999986358</v>
      </c>
      <c r="F10" s="18">
        <f t="shared" si="19"/>
        <v>43.619999999998981</v>
      </c>
      <c r="G10" s="18">
        <f t="shared" si="19"/>
        <v>9.0000000000003411E-2</v>
      </c>
      <c r="H10" s="18">
        <f t="shared" si="19"/>
        <v>9.0000000000031832E-2</v>
      </c>
      <c r="I10" s="18">
        <f t="shared" si="19"/>
        <v>0</v>
      </c>
      <c r="J10" s="18">
        <f t="shared" si="19"/>
        <v>0.56999999999999318</v>
      </c>
      <c r="K10" s="18">
        <f t="shared" si="19"/>
        <v>0</v>
      </c>
      <c r="L10" s="18"/>
      <c r="M10" s="18">
        <f>M6+M7</f>
        <v>60</v>
      </c>
      <c r="Q10" s="11" t="s">
        <v>77</v>
      </c>
      <c r="R10" s="18">
        <f t="shared" ref="R10:Z10" si="20">R6+R7</f>
        <v>13.019999999999982</v>
      </c>
      <c r="S10" s="18">
        <f t="shared" si="20"/>
        <v>2.1100000000005821</v>
      </c>
      <c r="T10" s="18">
        <f t="shared" si="20"/>
        <v>0.24999999999977263</v>
      </c>
      <c r="U10" s="18">
        <f t="shared" si="20"/>
        <v>18.6200000000008</v>
      </c>
      <c r="V10" s="18">
        <f t="shared" si="20"/>
        <v>0</v>
      </c>
      <c r="W10" s="18">
        <f t="shared" si="20"/>
        <v>0</v>
      </c>
      <c r="X10" s="18">
        <f t="shared" si="20"/>
        <v>0</v>
      </c>
      <c r="Y10" s="18">
        <f t="shared" si="20"/>
        <v>4.0000000000006253E-2</v>
      </c>
      <c r="Z10" s="18">
        <f t="shared" si="20"/>
        <v>0</v>
      </c>
      <c r="AA10" s="18"/>
      <c r="AB10" s="18">
        <f>AB6+AB7</f>
        <v>34.040000000000873</v>
      </c>
      <c r="AE10" s="11" t="s">
        <v>77</v>
      </c>
      <c r="AF10" s="18">
        <f t="shared" ref="AF10:AN10" si="21">AF6+AF7</f>
        <v>11.42999999999995</v>
      </c>
      <c r="AG10" s="18">
        <f t="shared" si="21"/>
        <v>9.3100000000004002</v>
      </c>
      <c r="AH10" s="18">
        <f t="shared" si="21"/>
        <v>0.99000000000023647</v>
      </c>
      <c r="AI10" s="18">
        <f t="shared" si="21"/>
        <v>151.45999999999913</v>
      </c>
      <c r="AJ10" s="18">
        <f t="shared" si="21"/>
        <v>0</v>
      </c>
      <c r="AK10" s="18">
        <f t="shared" si="21"/>
        <v>0</v>
      </c>
      <c r="AL10" s="18">
        <f t="shared" si="21"/>
        <v>0</v>
      </c>
      <c r="AM10" s="18">
        <f t="shared" si="21"/>
        <v>4.1500000000000057</v>
      </c>
      <c r="AN10" s="18">
        <f t="shared" si="21"/>
        <v>0.16999999999999993</v>
      </c>
      <c r="AO10" s="18"/>
      <c r="AP10" s="18">
        <f>AP6+AP7</f>
        <v>177.56000000000131</v>
      </c>
      <c r="AS10" s="11" t="s">
        <v>77</v>
      </c>
      <c r="AT10" s="18">
        <f t="shared" ref="AT10:BB10" si="22">AT6+AT7</f>
        <v>26.180000000000064</v>
      </c>
      <c r="AU10" s="18">
        <f t="shared" si="22"/>
        <v>15.579999999999018</v>
      </c>
      <c r="AV10" s="18">
        <f t="shared" si="22"/>
        <v>1.6399999999998727</v>
      </c>
      <c r="AW10" s="18">
        <f t="shared" si="22"/>
        <v>212.49999999999818</v>
      </c>
      <c r="AX10" s="18">
        <f t="shared" si="22"/>
        <v>9.0000000000003411E-2</v>
      </c>
      <c r="AY10" s="18">
        <f t="shared" si="22"/>
        <v>9.0000000000031832E-2</v>
      </c>
      <c r="AZ10" s="18">
        <f t="shared" si="22"/>
        <v>0</v>
      </c>
      <c r="BA10" s="18">
        <f t="shared" si="22"/>
        <v>4.7600000000000051</v>
      </c>
      <c r="BB10" s="18">
        <f t="shared" si="22"/>
        <v>0.16999999999999993</v>
      </c>
      <c r="BC10" s="18"/>
      <c r="BD10" s="18">
        <f>BD6+BD7</f>
        <v>40548.399999999994</v>
      </c>
    </row>
    <row r="11" spans="1:56" ht="28.8" x14ac:dyDescent="0.3">
      <c r="B11" s="11" t="s">
        <v>78</v>
      </c>
      <c r="C11" s="19">
        <f t="shared" ref="C11:K11" si="23">C10/C5*100</f>
        <v>1.577547066138403</v>
      </c>
      <c r="D11" s="19">
        <f t="shared" si="23"/>
        <v>7.3391004165614088E-2</v>
      </c>
      <c r="E11" s="19">
        <f t="shared" si="23"/>
        <v>3.1605812308872827E-2</v>
      </c>
      <c r="F11" s="19">
        <f t="shared" si="23"/>
        <v>0.36826442094598011</v>
      </c>
      <c r="G11" s="19">
        <f t="shared" si="23"/>
        <v>4.5838850972804018E-2</v>
      </c>
      <c r="H11" s="19">
        <f t="shared" si="23"/>
        <v>3.2838325975127459E-2</v>
      </c>
      <c r="I11" s="19">
        <f t="shared" si="23"/>
        <v>0</v>
      </c>
      <c r="J11" s="19">
        <f t="shared" si="23"/>
        <v>0.68848894794056426</v>
      </c>
      <c r="K11" s="19">
        <f t="shared" si="23"/>
        <v>0</v>
      </c>
      <c r="L11" s="19"/>
      <c r="M11" s="19">
        <f>M10/M5*100</f>
        <v>0.29594262658945852</v>
      </c>
      <c r="Q11" s="11" t="s">
        <v>78</v>
      </c>
      <c r="R11" s="19">
        <f t="shared" ref="R11:Z11" si="24">R10/R5*100</f>
        <v>1.8540933882061406</v>
      </c>
      <c r="S11" s="19">
        <f t="shared" si="24"/>
        <v>3.5872396276081138E-2</v>
      </c>
      <c r="T11" s="19">
        <f t="shared" si="24"/>
        <v>1.9759877962975729E-2</v>
      </c>
      <c r="U11" s="19">
        <f t="shared" si="24"/>
        <v>0.15728676113446496</v>
      </c>
      <c r="V11" s="19">
        <f t="shared" si="24"/>
        <v>0</v>
      </c>
      <c r="W11" s="19">
        <f t="shared" si="24"/>
        <v>0</v>
      </c>
      <c r="X11" s="19">
        <f t="shared" si="24"/>
        <v>0</v>
      </c>
      <c r="Y11" s="19">
        <f t="shared" si="24"/>
        <v>4.798464491363514E-2</v>
      </c>
      <c r="Z11" s="19">
        <f t="shared" si="24"/>
        <v>0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1.6155705380994714</v>
      </c>
      <c r="AG11" s="19">
        <f t="shared" si="25"/>
        <v>0.15831690930023248</v>
      </c>
      <c r="AH11" s="19">
        <f t="shared" si="25"/>
        <v>7.8241077355944461E-2</v>
      </c>
      <c r="AI11" s="19">
        <f t="shared" si="25"/>
        <v>1.2798531709448075</v>
      </c>
      <c r="AJ11" s="19">
        <f t="shared" si="25"/>
        <v>0</v>
      </c>
      <c r="AK11" s="19">
        <f t="shared" si="25"/>
        <v>0</v>
      </c>
      <c r="AL11" s="19">
        <f t="shared" si="25"/>
        <v>0</v>
      </c>
      <c r="AM11" s="19">
        <f t="shared" si="25"/>
        <v>4.9760191846522845</v>
      </c>
      <c r="AN11" s="19">
        <f t="shared" si="25"/>
        <v>2.3319615912208493</v>
      </c>
      <c r="AO11" s="19"/>
      <c r="AP11" s="19">
        <f>AP10/AP5*100</f>
        <v>0.87579287962041064</v>
      </c>
      <c r="AS11" s="11" t="s">
        <v>78</v>
      </c>
      <c r="AT11" s="19">
        <f t="shared" ref="AT11:BA11" si="26">AT10/AT5*100</f>
        <v>3.7855345730067471</v>
      </c>
      <c r="AU11" s="19">
        <f t="shared" si="26"/>
        <v>0.26468329743061864</v>
      </c>
      <c r="AV11" s="19">
        <f t="shared" si="26"/>
        <v>0.12958383046641272</v>
      </c>
      <c r="AW11" s="19">
        <f t="shared" si="26"/>
        <v>1.7940437746680866</v>
      </c>
      <c r="AX11" s="19">
        <f t="shared" si="26"/>
        <v>4.5838850972804018E-2</v>
      </c>
      <c r="AY11" s="19">
        <f t="shared" si="26"/>
        <v>3.2838325975127459E-2</v>
      </c>
      <c r="AZ11" s="19">
        <f t="shared" si="26"/>
        <v>0</v>
      </c>
      <c r="BA11" s="19">
        <f t="shared" si="26"/>
        <v>5.749486652977418</v>
      </c>
      <c r="BB11" s="19">
        <f ca="1">BB11/BB5*100</f>
        <v>0</v>
      </c>
      <c r="BC11" s="19"/>
      <c r="BD11" s="19">
        <f>BD10/BD5*100</f>
        <v>199.99999999999994</v>
      </c>
    </row>
    <row r="12" spans="1:56" x14ac:dyDescent="0.3">
      <c r="B12" s="11" t="s">
        <v>79</v>
      </c>
      <c r="C12" s="12">
        <f>'00-06'!B35</f>
        <v>691.45</v>
      </c>
      <c r="D12" s="12">
        <f>'00-06'!C35</f>
        <v>5881.96</v>
      </c>
      <c r="E12" s="12">
        <f>'00-06'!D35</f>
        <v>1265.19</v>
      </c>
      <c r="F12" s="12">
        <f>'00-06'!E35</f>
        <v>11819.69</v>
      </c>
      <c r="G12" s="12">
        <f>'00-06'!F35</f>
        <v>196.25</v>
      </c>
      <c r="H12" s="12">
        <f>'00-06'!G35</f>
        <v>274.07</v>
      </c>
      <c r="I12" s="12">
        <f>'00-06'!H35</f>
        <v>25.46</v>
      </c>
      <c r="J12" s="12">
        <f>'00-06'!I35</f>
        <v>82.79</v>
      </c>
      <c r="K12" s="12">
        <f>'00-06'!J35</f>
        <v>7.29</v>
      </c>
      <c r="L12" s="12">
        <f>'00-06'!K35</f>
        <v>0.05</v>
      </c>
      <c r="M12" s="12">
        <f>SUM(C12:L12)</f>
        <v>20244.2</v>
      </c>
      <c r="Q12" s="11" t="s">
        <v>79</v>
      </c>
      <c r="R12" s="12">
        <f>'06-12'!B35</f>
        <v>698.35</v>
      </c>
      <c r="S12" s="12">
        <f>'06-12'!C35</f>
        <v>5880.23</v>
      </c>
      <c r="T12" s="12">
        <f>'06-12'!D35</f>
        <v>1265.1300000000001</v>
      </c>
      <c r="U12" s="12">
        <f>'06-12'!E35</f>
        <v>11826.9</v>
      </c>
      <c r="V12" s="12">
        <f>'06-12'!F35</f>
        <v>196.25</v>
      </c>
      <c r="W12" s="12">
        <f>'06-12'!G35</f>
        <v>274.16000000000003</v>
      </c>
      <c r="X12" s="12">
        <f>'06-12'!H35</f>
        <v>25.46</v>
      </c>
      <c r="Y12" s="12">
        <f>'06-12'!I35</f>
        <v>83.36</v>
      </c>
      <c r="Z12" s="12">
        <f>'06-12'!J35</f>
        <v>7.29</v>
      </c>
      <c r="AA12" s="12">
        <f>'06-12'!K35</f>
        <v>0.05</v>
      </c>
      <c r="AB12" s="20">
        <f>SUM(R12:AA12)</f>
        <v>20257.18</v>
      </c>
      <c r="AE12" s="11" t="s">
        <v>79</v>
      </c>
      <c r="AF12" s="12">
        <f>'12-18'!B35</f>
        <v>704.83</v>
      </c>
      <c r="AG12" s="12">
        <f>'12-18'!C35</f>
        <v>5872.73</v>
      </c>
      <c r="AH12" s="12">
        <f>'12-18'!D35</f>
        <v>1265.1199999999999</v>
      </c>
      <c r="AI12" s="12">
        <f>'12-18'!E35</f>
        <v>11757.17</v>
      </c>
      <c r="AJ12" s="12">
        <f>'12-18'!F35</f>
        <v>196.25</v>
      </c>
      <c r="AK12" s="12">
        <f>'12-18'!G35</f>
        <v>274.16000000000003</v>
      </c>
      <c r="AL12" s="12">
        <f>'12-18'!H35</f>
        <v>25.46</v>
      </c>
      <c r="AM12" s="12">
        <f>'12-18'!I35</f>
        <v>82.58</v>
      </c>
      <c r="AN12" s="12">
        <f>'12-18'!J35</f>
        <v>7.12</v>
      </c>
      <c r="AO12" s="12">
        <f>'12-18'!K35</f>
        <v>0</v>
      </c>
      <c r="AP12" s="20">
        <f>SUM(AF12:AO12)</f>
        <v>20185.419999999998</v>
      </c>
      <c r="AS12" s="11" t="s">
        <v>79</v>
      </c>
      <c r="AT12" s="12">
        <f>'00-18'!B35</f>
        <v>689.5</v>
      </c>
      <c r="AU12" s="12">
        <f>'00-18'!C35</f>
        <v>5872.43</v>
      </c>
      <c r="AV12" s="12">
        <f>'00-18'!D35</f>
        <v>1264.93</v>
      </c>
      <c r="AW12" s="12">
        <f>'00-18'!E35</f>
        <v>11731.94</v>
      </c>
      <c r="AX12" s="12">
        <f>'00-18'!F35</f>
        <v>196.25</v>
      </c>
      <c r="AY12" s="12">
        <f>'00-18'!G35</f>
        <v>274.07</v>
      </c>
      <c r="AZ12" s="12">
        <f>'00-18'!H35</f>
        <v>25.46</v>
      </c>
      <c r="BA12" s="12">
        <f>'00-18'!I35</f>
        <v>81.97</v>
      </c>
      <c r="BB12" s="12">
        <f>'00-18'!J35</f>
        <v>7.12</v>
      </c>
      <c r="BC12" s="12">
        <f>'00-18'!K35</f>
        <v>0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99.981202463923196</v>
      </c>
      <c r="D13" s="19">
        <f t="shared" si="27"/>
        <v>99.926608995834385</v>
      </c>
      <c r="E13" s="19">
        <f t="shared" si="27"/>
        <v>99.968394187691118</v>
      </c>
      <c r="F13" s="19">
        <f t="shared" si="27"/>
        <v>99.788429472973263</v>
      </c>
      <c r="G13" s="19">
        <f t="shared" si="27"/>
        <v>99.9541611490272</v>
      </c>
      <c r="H13" s="19">
        <f t="shared" si="27"/>
        <v>100</v>
      </c>
      <c r="I13" s="19">
        <f t="shared" si="27"/>
        <v>100</v>
      </c>
      <c r="J13" s="19">
        <f t="shared" si="27"/>
        <v>100</v>
      </c>
      <c r="K13" s="19">
        <f t="shared" si="27"/>
        <v>100</v>
      </c>
      <c r="L13" s="19"/>
      <c r="M13" s="19">
        <f>M12/M5*100</f>
        <v>99.852028686705268</v>
      </c>
      <c r="Q13" s="11" t="s">
        <v>80</v>
      </c>
      <c r="R13" s="19">
        <f t="shared" ref="R13:Z13" si="28">R12/R5*100</f>
        <v>99.447474474175124</v>
      </c>
      <c r="S13" s="19">
        <f t="shared" si="28"/>
        <v>99.970588035280755</v>
      </c>
      <c r="T13" s="19">
        <f t="shared" si="28"/>
        <v>99.995257629288886</v>
      </c>
      <c r="U13" s="19">
        <f t="shared" si="28"/>
        <v>99.904124342702673</v>
      </c>
      <c r="V13" s="19">
        <f t="shared" si="28"/>
        <v>100</v>
      </c>
      <c r="W13" s="19">
        <f t="shared" si="28"/>
        <v>100</v>
      </c>
      <c r="X13" s="19">
        <f t="shared" si="28"/>
        <v>100</v>
      </c>
      <c r="Y13" s="19">
        <f t="shared" si="28"/>
        <v>100</v>
      </c>
      <c r="Z13" s="19">
        <f t="shared" si="28"/>
        <v>100</v>
      </c>
      <c r="AA13" s="19"/>
      <c r="AB13" s="19">
        <f>AB12/AB5*100</f>
        <v>99.916050941590782</v>
      </c>
      <c r="AE13" s="11" t="s">
        <v>80</v>
      </c>
      <c r="AF13" s="19">
        <f t="shared" ref="AF13:AN13" si="29">AF12/AF5*100</f>
        <v>99.624022954388053</v>
      </c>
      <c r="AG13" s="19">
        <f t="shared" si="29"/>
        <v>99.866000295887673</v>
      </c>
      <c r="AH13" s="19">
        <f t="shared" si="29"/>
        <v>99.984193721746266</v>
      </c>
      <c r="AI13" s="19">
        <f t="shared" si="29"/>
        <v>99.349341778933379</v>
      </c>
      <c r="AJ13" s="19">
        <f t="shared" si="29"/>
        <v>100</v>
      </c>
      <c r="AK13" s="19">
        <f t="shared" si="29"/>
        <v>100</v>
      </c>
      <c r="AL13" s="19">
        <f t="shared" si="29"/>
        <v>100</v>
      </c>
      <c r="AM13" s="19">
        <f t="shared" si="29"/>
        <v>99.016786570743392</v>
      </c>
      <c r="AN13" s="19">
        <f t="shared" si="29"/>
        <v>97.66803840877914</v>
      </c>
      <c r="AO13" s="19"/>
      <c r="AP13" s="19">
        <f>AP12/AP5*100</f>
        <v>99.562103560189783</v>
      </c>
      <c r="AS13" s="11" t="s">
        <v>80</v>
      </c>
      <c r="AT13" s="19">
        <f t="shared" ref="AT13:BB13" si="30">AT12/AT5*100</f>
        <v>99.699239422771029</v>
      </c>
      <c r="AU13" s="19">
        <f t="shared" si="30"/>
        <v>99.764707081552359</v>
      </c>
      <c r="AV13" s="19">
        <f t="shared" si="30"/>
        <v>99.947850409690346</v>
      </c>
      <c r="AW13" s="19">
        <f t="shared" si="30"/>
        <v>99.047594926022086</v>
      </c>
      <c r="AX13" s="19">
        <f t="shared" si="30"/>
        <v>99.9541611490272</v>
      </c>
      <c r="AY13" s="19">
        <f t="shared" si="30"/>
        <v>100</v>
      </c>
      <c r="AZ13" s="19">
        <f t="shared" si="30"/>
        <v>100</v>
      </c>
      <c r="BA13" s="19">
        <f t="shared" si="30"/>
        <v>99.009542215243371</v>
      </c>
      <c r="BB13" s="19">
        <f t="shared" si="30"/>
        <v>97.66803840877914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'06'!B35</f>
        <v>702.23</v>
      </c>
      <c r="D14" s="9">
        <f>'06'!C35</f>
        <v>5881.96</v>
      </c>
      <c r="E14" s="9">
        <f>'06'!D35</f>
        <v>1265.19</v>
      </c>
      <c r="F14" s="9">
        <f>'06'!E35</f>
        <v>11838.25</v>
      </c>
      <c r="G14" s="9">
        <f>'06'!F35</f>
        <v>196.25</v>
      </c>
      <c r="H14" s="9">
        <f>'06'!G35</f>
        <v>274.16000000000003</v>
      </c>
      <c r="I14" s="9">
        <f>'06'!H35</f>
        <v>25.46</v>
      </c>
      <c r="J14" s="9">
        <f>'06'!I35</f>
        <v>83.36</v>
      </c>
      <c r="K14" s="9">
        <f>'06'!J35</f>
        <v>7.29</v>
      </c>
      <c r="L14" s="9">
        <f>'06'!K35</f>
        <v>0.05</v>
      </c>
      <c r="M14" s="9">
        <f>SUM(C14:L14)</f>
        <v>20274.2</v>
      </c>
      <c r="Q14" s="9" t="s">
        <v>83</v>
      </c>
      <c r="R14" s="9">
        <f>'12'!B35</f>
        <v>707.49</v>
      </c>
      <c r="S14" s="9">
        <f>'12'!C35</f>
        <v>5880.61</v>
      </c>
      <c r="T14" s="9">
        <f>'12'!D35</f>
        <v>1265.32</v>
      </c>
      <c r="U14" s="9">
        <f>'12'!E35</f>
        <v>11834.17</v>
      </c>
      <c r="V14" s="9">
        <f>'12'!F35</f>
        <v>196.25</v>
      </c>
      <c r="W14" s="9">
        <f>'12'!G35</f>
        <v>274.16000000000003</v>
      </c>
      <c r="X14" s="9">
        <f>'12'!H35</f>
        <v>25.46</v>
      </c>
      <c r="Y14" s="9">
        <f>'12'!I35</f>
        <v>83.4</v>
      </c>
      <c r="Z14" s="9">
        <f>'12'!J35</f>
        <v>7.29</v>
      </c>
      <c r="AA14" s="9">
        <f>'12'!K35</f>
        <v>0.05</v>
      </c>
      <c r="AB14" s="10">
        <f>SUM(R14:AA14)</f>
        <v>20274.2</v>
      </c>
      <c r="AE14" s="9" t="s">
        <v>81</v>
      </c>
      <c r="AF14" s="9">
        <f>SUM('18'!B35)</f>
        <v>713.6</v>
      </c>
      <c r="AG14" s="9">
        <f>SUM('18'!C35)</f>
        <v>5874.16</v>
      </c>
      <c r="AH14" s="9">
        <f>SUM('18'!D35)</f>
        <v>1265.9100000000001</v>
      </c>
      <c r="AI14" s="9">
        <f>SUM('18'!E35)</f>
        <v>11831.63</v>
      </c>
      <c r="AJ14" s="9">
        <f>SUM('18'!F35)</f>
        <v>196.25</v>
      </c>
      <c r="AK14" s="9">
        <f>SUM('18'!G35)</f>
        <v>274.16000000000003</v>
      </c>
      <c r="AL14" s="9">
        <f>SUM('18'!H35)</f>
        <v>25.46</v>
      </c>
      <c r="AM14" s="9">
        <f>SUM('18'!I35)</f>
        <v>85.91</v>
      </c>
      <c r="AN14" s="9">
        <f>SUM('18'!J35)</f>
        <v>7.12</v>
      </c>
      <c r="AO14" s="9">
        <f>SUM('18'!K35)</f>
        <v>0</v>
      </c>
      <c r="AP14" s="10">
        <f>SUM(AF14:AO14)</f>
        <v>20274.199999999997</v>
      </c>
      <c r="AS14" s="9" t="s">
        <v>81</v>
      </c>
      <c r="AT14" s="9">
        <f>AF14</f>
        <v>713.6</v>
      </c>
      <c r="AU14" s="9">
        <f t="shared" ref="AU14:BC14" si="31">AG14</f>
        <v>5874.16</v>
      </c>
      <c r="AV14" s="9">
        <f t="shared" si="31"/>
        <v>1265.9100000000001</v>
      </c>
      <c r="AW14" s="9">
        <f t="shared" si="31"/>
        <v>11831.63</v>
      </c>
      <c r="AX14" s="9">
        <f t="shared" si="31"/>
        <v>196.25</v>
      </c>
      <c r="AY14" s="9">
        <f t="shared" si="31"/>
        <v>274.16000000000003</v>
      </c>
      <c r="AZ14" s="9">
        <f t="shared" si="31"/>
        <v>25.46</v>
      </c>
      <c r="BA14" s="9">
        <f t="shared" si="31"/>
        <v>85.91</v>
      </c>
      <c r="BB14" s="9">
        <f t="shared" si="31"/>
        <v>7.12</v>
      </c>
      <c r="BC14" s="9">
        <f t="shared" si="31"/>
        <v>0</v>
      </c>
      <c r="BD14" s="10">
        <f>SUM(AT14:BC14)</f>
        <v>20274.199999999997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0F305-4440-404D-97F3-2CCB0F8F4FC6}">
  <dimension ref="A1:BD14"/>
  <sheetViews>
    <sheetView zoomScale="85" zoomScaleNormal="85" workbookViewId="0">
      <selection activeCell="B22" sqref="B22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42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00'!B34</f>
        <v>2846.34</v>
      </c>
      <c r="D5" s="9">
        <f>'tieri 00'!C34</f>
        <v>20542.75</v>
      </c>
      <c r="E5" s="9">
        <f>'tieri 00'!D34</f>
        <v>3006.47</v>
      </c>
      <c r="F5" s="9">
        <f>'tieri 00'!E34</f>
        <v>22000.86</v>
      </c>
      <c r="G5" s="9">
        <f>'tieri 00'!F34</f>
        <v>152.30000000000001</v>
      </c>
      <c r="H5" s="9">
        <f>'tieri 00'!G34</f>
        <v>113.18</v>
      </c>
      <c r="I5" s="9">
        <f>'tieri 00'!H34</f>
        <v>40.380000000000003</v>
      </c>
      <c r="J5" s="9">
        <f>'tieri 00'!I34</f>
        <v>323.56</v>
      </c>
      <c r="K5" s="9">
        <f>'tieri 00'!J34</f>
        <v>0</v>
      </c>
      <c r="L5" s="9">
        <f>'tieri 00'!K34</f>
        <v>0</v>
      </c>
      <c r="M5" s="9">
        <f>SUM(C5:L5)</f>
        <v>49025.84</v>
      </c>
      <c r="Q5" s="9" t="s">
        <v>82</v>
      </c>
      <c r="R5" s="9">
        <f>C14</f>
        <v>2877.21</v>
      </c>
      <c r="S5" s="9">
        <f t="shared" ref="S5:AA5" si="0">D14</f>
        <v>20506.27</v>
      </c>
      <c r="T5" s="9">
        <f t="shared" si="0"/>
        <v>2975.79</v>
      </c>
      <c r="U5" s="9">
        <f t="shared" si="0"/>
        <v>22037.3</v>
      </c>
      <c r="V5" s="9">
        <f t="shared" si="0"/>
        <v>152.30000000000001</v>
      </c>
      <c r="W5" s="9">
        <f t="shared" si="0"/>
        <v>111.53</v>
      </c>
      <c r="X5" s="9">
        <f t="shared" si="0"/>
        <v>40.380000000000003</v>
      </c>
      <c r="Y5" s="9">
        <f t="shared" si="0"/>
        <v>325.06</v>
      </c>
      <c r="Z5" s="9">
        <f t="shared" si="0"/>
        <v>0</v>
      </c>
      <c r="AA5" s="9">
        <f t="shared" si="0"/>
        <v>0</v>
      </c>
      <c r="AB5" s="10">
        <f>SUM(R5:AA5)</f>
        <v>49025.84</v>
      </c>
      <c r="AE5" s="9" t="s">
        <v>83</v>
      </c>
      <c r="AF5" s="9">
        <f>R14</f>
        <v>2945</v>
      </c>
      <c r="AG5" s="9">
        <f t="shared" ref="AG5:AO5" si="1">S14</f>
        <v>20439.64</v>
      </c>
      <c r="AH5" s="9">
        <f t="shared" si="1"/>
        <v>2962.71</v>
      </c>
      <c r="AI5" s="9">
        <f t="shared" si="1"/>
        <v>22046.42</v>
      </c>
      <c r="AJ5" s="9">
        <f t="shared" si="1"/>
        <v>152.30000000000001</v>
      </c>
      <c r="AK5" s="9">
        <f t="shared" si="1"/>
        <v>111.53</v>
      </c>
      <c r="AL5" s="9">
        <f t="shared" si="1"/>
        <v>40.380000000000003</v>
      </c>
      <c r="AM5" s="9">
        <f t="shared" si="1"/>
        <v>326.57</v>
      </c>
      <c r="AN5" s="9">
        <f t="shared" si="1"/>
        <v>0</v>
      </c>
      <c r="AO5" s="9">
        <f t="shared" si="1"/>
        <v>1.29</v>
      </c>
      <c r="AP5" s="10">
        <f>SUM(AF5:AO5)</f>
        <v>49025.84</v>
      </c>
      <c r="AS5" s="9" t="s">
        <v>72</v>
      </c>
      <c r="AT5" s="9">
        <f>C5</f>
        <v>2846.34</v>
      </c>
      <c r="AU5" s="9">
        <f t="shared" ref="AU5:BC5" si="2">D5</f>
        <v>20542.75</v>
      </c>
      <c r="AV5" s="9">
        <f t="shared" si="2"/>
        <v>3006.47</v>
      </c>
      <c r="AW5" s="9">
        <f t="shared" si="2"/>
        <v>22000.86</v>
      </c>
      <c r="AX5" s="9">
        <f t="shared" si="2"/>
        <v>152.30000000000001</v>
      </c>
      <c r="AY5" s="9">
        <f t="shared" si="2"/>
        <v>113.18</v>
      </c>
      <c r="AZ5" s="9">
        <f t="shared" si="2"/>
        <v>40.380000000000003</v>
      </c>
      <c r="BA5" s="9">
        <f t="shared" si="2"/>
        <v>323.56</v>
      </c>
      <c r="BB5" s="9">
        <f t="shared" si="2"/>
        <v>0</v>
      </c>
      <c r="BC5" s="9">
        <f t="shared" si="2"/>
        <v>0</v>
      </c>
      <c r="BD5" s="10">
        <f>SUM(AT5:BC5)</f>
        <v>49025.84</v>
      </c>
    </row>
    <row r="6" spans="1:56" ht="28.8" x14ac:dyDescent="0.3">
      <c r="B6" s="11" t="s">
        <v>73</v>
      </c>
      <c r="C6" s="12">
        <f t="shared" ref="C6:K6" si="3">C5-C12</f>
        <v>6.1700000000000728</v>
      </c>
      <c r="D6" s="12">
        <f t="shared" si="3"/>
        <v>103.68000000000029</v>
      </c>
      <c r="E6" s="12">
        <f t="shared" si="3"/>
        <v>48.9399999999996</v>
      </c>
      <c r="F6" s="12">
        <f t="shared" si="3"/>
        <v>560.61999999999898</v>
      </c>
      <c r="G6" s="12">
        <f t="shared" si="3"/>
        <v>0</v>
      </c>
      <c r="H6" s="12">
        <f t="shared" si="3"/>
        <v>1.6500000000000057</v>
      </c>
      <c r="I6" s="12">
        <f t="shared" si="3"/>
        <v>0</v>
      </c>
      <c r="J6" s="12">
        <f t="shared" si="3"/>
        <v>0</v>
      </c>
      <c r="K6" s="12">
        <f t="shared" si="3"/>
        <v>0</v>
      </c>
      <c r="L6" s="12"/>
      <c r="M6" s="12">
        <f>M5-M12</f>
        <v>721.06000000000495</v>
      </c>
      <c r="Q6" s="11" t="s">
        <v>73</v>
      </c>
      <c r="R6" s="12">
        <f t="shared" ref="R6:Z6" si="4">R5-R12</f>
        <v>19.7800000000002</v>
      </c>
      <c r="S6" s="12">
        <f t="shared" si="4"/>
        <v>88.610000000000582</v>
      </c>
      <c r="T6" s="12">
        <f t="shared" si="4"/>
        <v>15.900000000000091</v>
      </c>
      <c r="U6" s="12">
        <f t="shared" si="4"/>
        <v>794.70999999999913</v>
      </c>
      <c r="V6" s="12">
        <f t="shared" si="4"/>
        <v>0</v>
      </c>
      <c r="W6" s="12">
        <f t="shared" si="4"/>
        <v>0</v>
      </c>
      <c r="X6" s="12">
        <f t="shared" si="4"/>
        <v>0</v>
      </c>
      <c r="Y6" s="12">
        <f t="shared" si="4"/>
        <v>0</v>
      </c>
      <c r="Z6" s="12">
        <f t="shared" si="4"/>
        <v>0</v>
      </c>
      <c r="AA6" s="12"/>
      <c r="AB6" s="12">
        <f>AB5-AB12</f>
        <v>919</v>
      </c>
      <c r="AE6" s="11" t="s">
        <v>73</v>
      </c>
      <c r="AF6" s="12">
        <f t="shared" ref="AF6:AN6" si="5">AF5-AF12</f>
        <v>10.619999999999891</v>
      </c>
      <c r="AG6" s="12">
        <f t="shared" si="5"/>
        <v>54.919999999998254</v>
      </c>
      <c r="AH6" s="12">
        <f t="shared" si="5"/>
        <v>18.490000000000236</v>
      </c>
      <c r="AI6" s="12">
        <f t="shared" si="5"/>
        <v>709.95999999999913</v>
      </c>
      <c r="AJ6" s="12">
        <f t="shared" si="5"/>
        <v>0</v>
      </c>
      <c r="AK6" s="12">
        <f t="shared" si="5"/>
        <v>0</v>
      </c>
      <c r="AL6" s="12">
        <f t="shared" si="5"/>
        <v>0</v>
      </c>
      <c r="AM6" s="12">
        <f t="shared" si="5"/>
        <v>0.18000000000000682</v>
      </c>
      <c r="AN6" s="12">
        <f t="shared" si="5"/>
        <v>0</v>
      </c>
      <c r="AO6" s="12"/>
      <c r="AP6" s="12">
        <f>AP5-AP12</f>
        <v>794.76000000000204</v>
      </c>
      <c r="AS6" s="11" t="s">
        <v>73</v>
      </c>
      <c r="AT6" s="12">
        <f t="shared" ref="AT6:BB6" si="6">AT5-AT12</f>
        <v>16.370000000000346</v>
      </c>
      <c r="AU6" s="12">
        <f t="shared" si="6"/>
        <v>243.29000000000087</v>
      </c>
      <c r="AV6" s="12">
        <f t="shared" si="6"/>
        <v>82.049999999999727</v>
      </c>
      <c r="AW6" s="12">
        <f t="shared" si="6"/>
        <v>1706.5</v>
      </c>
      <c r="AX6" s="12">
        <f t="shared" si="6"/>
        <v>0</v>
      </c>
      <c r="AY6" s="12">
        <f t="shared" si="6"/>
        <v>1.6500000000000057</v>
      </c>
      <c r="AZ6" s="12">
        <f t="shared" si="6"/>
        <v>0</v>
      </c>
      <c r="BA6" s="12">
        <f t="shared" si="6"/>
        <v>0.18000000000000682</v>
      </c>
      <c r="BB6" s="12">
        <f t="shared" si="6"/>
        <v>0</v>
      </c>
      <c r="BC6" s="12"/>
      <c r="BD6" s="12">
        <f>BD5-BD12</f>
        <v>49025.84</v>
      </c>
    </row>
    <row r="7" spans="1:56" ht="28.8" x14ac:dyDescent="0.3">
      <c r="B7" s="11" t="s">
        <v>74</v>
      </c>
      <c r="C7" s="12">
        <f t="shared" ref="C7:K7" si="7">C14-C12</f>
        <v>37.039999999999964</v>
      </c>
      <c r="D7" s="12">
        <f t="shared" si="7"/>
        <v>67.200000000000728</v>
      </c>
      <c r="E7" s="12">
        <f t="shared" si="7"/>
        <v>18.259999999999764</v>
      </c>
      <c r="F7" s="12">
        <f t="shared" si="7"/>
        <v>597.05999999999767</v>
      </c>
      <c r="G7" s="12">
        <f t="shared" si="7"/>
        <v>0</v>
      </c>
      <c r="H7" s="12">
        <f t="shared" si="7"/>
        <v>0</v>
      </c>
      <c r="I7" s="12">
        <f t="shared" si="7"/>
        <v>0</v>
      </c>
      <c r="J7" s="12">
        <f t="shared" si="7"/>
        <v>1.5</v>
      </c>
      <c r="K7" s="12">
        <f t="shared" si="7"/>
        <v>0</v>
      </c>
      <c r="L7" s="12"/>
      <c r="M7" s="12">
        <f>M14-M12</f>
        <v>721.06000000000495</v>
      </c>
      <c r="Q7" s="11" t="s">
        <v>74</v>
      </c>
      <c r="R7" s="12">
        <f t="shared" ref="R7:Z7" si="8">R14-R12</f>
        <v>87.570000000000164</v>
      </c>
      <c r="S7" s="12">
        <f t="shared" si="8"/>
        <v>21.979999999999563</v>
      </c>
      <c r="T7" s="12">
        <f t="shared" si="8"/>
        <v>2.8200000000001637</v>
      </c>
      <c r="U7" s="12">
        <f t="shared" si="8"/>
        <v>803.82999999999811</v>
      </c>
      <c r="V7" s="12">
        <f t="shared" si="8"/>
        <v>0</v>
      </c>
      <c r="W7" s="12">
        <f t="shared" si="8"/>
        <v>0</v>
      </c>
      <c r="X7" s="12">
        <f t="shared" si="8"/>
        <v>0</v>
      </c>
      <c r="Y7" s="12">
        <f t="shared" si="8"/>
        <v>1.5099999999999909</v>
      </c>
      <c r="Z7" s="12">
        <f t="shared" si="8"/>
        <v>0</v>
      </c>
      <c r="AA7" s="12"/>
      <c r="AB7" s="12">
        <f>AB14-AB12</f>
        <v>919</v>
      </c>
      <c r="AE7" s="11" t="s">
        <v>74</v>
      </c>
      <c r="AF7" s="12">
        <f t="shared" ref="AF7:AN7" si="9">AF14-AF12</f>
        <v>45.989999999999782</v>
      </c>
      <c r="AG7" s="12">
        <f t="shared" si="9"/>
        <v>17.75</v>
      </c>
      <c r="AH7" s="12">
        <f t="shared" si="9"/>
        <v>11.269999999999982</v>
      </c>
      <c r="AI7" s="12">
        <f t="shared" si="9"/>
        <v>711.44000000000233</v>
      </c>
      <c r="AJ7" s="12">
        <f t="shared" si="9"/>
        <v>0</v>
      </c>
      <c r="AK7" s="12">
        <f t="shared" si="9"/>
        <v>0.17999999999999261</v>
      </c>
      <c r="AL7" s="12">
        <f t="shared" si="9"/>
        <v>0</v>
      </c>
      <c r="AM7" s="12">
        <f t="shared" si="9"/>
        <v>0.75999999999999091</v>
      </c>
      <c r="AN7" s="12">
        <f t="shared" si="9"/>
        <v>0</v>
      </c>
      <c r="AO7" s="12"/>
      <c r="AP7" s="12">
        <f>AP14-AP12</f>
        <v>794.76000000000931</v>
      </c>
      <c r="AS7" s="11" t="s">
        <v>74</v>
      </c>
      <c r="AT7" s="12">
        <f t="shared" ref="AT7:BB7" si="10">AT14-AT12</f>
        <v>150.40000000000009</v>
      </c>
      <c r="AU7" s="12">
        <f t="shared" si="10"/>
        <v>103.01000000000204</v>
      </c>
      <c r="AV7" s="12">
        <f t="shared" si="10"/>
        <v>31.069999999999709</v>
      </c>
      <c r="AW7" s="12">
        <f t="shared" si="10"/>
        <v>1753.5400000000009</v>
      </c>
      <c r="AX7" s="12">
        <f t="shared" si="10"/>
        <v>0</v>
      </c>
      <c r="AY7" s="12">
        <f t="shared" si="10"/>
        <v>0.17999999999999261</v>
      </c>
      <c r="AZ7" s="12">
        <f t="shared" si="10"/>
        <v>0</v>
      </c>
      <c r="BA7" s="12">
        <f t="shared" si="10"/>
        <v>3.7699999999999818</v>
      </c>
      <c r="BB7" s="12">
        <f t="shared" si="10"/>
        <v>0</v>
      </c>
      <c r="BC7" s="12"/>
      <c r="BD7" s="12">
        <f>BD14-BD12</f>
        <v>49025.840000000004</v>
      </c>
    </row>
    <row r="8" spans="1:56" ht="28.8" x14ac:dyDescent="0.3">
      <c r="B8" s="11" t="s">
        <v>75</v>
      </c>
      <c r="C8" s="13">
        <f t="shared" ref="C8:K8" si="11">C7-C6</f>
        <v>30.869999999999891</v>
      </c>
      <c r="D8" s="13">
        <f t="shared" si="11"/>
        <v>-36.479999999999563</v>
      </c>
      <c r="E8" s="13">
        <f t="shared" si="11"/>
        <v>-30.679999999999836</v>
      </c>
      <c r="F8" s="13">
        <f t="shared" si="11"/>
        <v>36.43999999999869</v>
      </c>
      <c r="G8" s="13">
        <f t="shared" si="11"/>
        <v>0</v>
      </c>
      <c r="H8" s="13">
        <f t="shared" si="11"/>
        <v>-1.6500000000000057</v>
      </c>
      <c r="I8" s="13">
        <f t="shared" si="11"/>
        <v>0</v>
      </c>
      <c r="J8" s="13">
        <f t="shared" si="11"/>
        <v>1.5</v>
      </c>
      <c r="K8" s="13">
        <f t="shared" si="11"/>
        <v>0</v>
      </c>
      <c r="L8" s="13"/>
      <c r="M8" s="14"/>
      <c r="Q8" s="11" t="s">
        <v>75</v>
      </c>
      <c r="R8" s="13">
        <f t="shared" ref="R8:Z8" si="12">R7-R6</f>
        <v>67.789999999999964</v>
      </c>
      <c r="S8" s="13">
        <f t="shared" si="12"/>
        <v>-66.630000000001019</v>
      </c>
      <c r="T8" s="13">
        <f t="shared" si="12"/>
        <v>-13.079999999999927</v>
      </c>
      <c r="U8" s="13">
        <f t="shared" si="12"/>
        <v>9.1199999999989814</v>
      </c>
      <c r="V8" s="13">
        <f t="shared" si="12"/>
        <v>0</v>
      </c>
      <c r="W8" s="13">
        <f t="shared" si="12"/>
        <v>0</v>
      </c>
      <c r="X8" s="13">
        <f t="shared" si="12"/>
        <v>0</v>
      </c>
      <c r="Y8" s="13">
        <f t="shared" si="12"/>
        <v>1.5099999999999909</v>
      </c>
      <c r="Z8" s="13">
        <f t="shared" si="12"/>
        <v>0</v>
      </c>
      <c r="AA8" s="13"/>
      <c r="AB8" s="14"/>
      <c r="AE8" s="11" t="s">
        <v>75</v>
      </c>
      <c r="AF8" s="13">
        <f t="shared" ref="AF8:AN8" si="13">AF7-AF6</f>
        <v>35.369999999999891</v>
      </c>
      <c r="AG8" s="13">
        <f t="shared" si="13"/>
        <v>-37.169999999998254</v>
      </c>
      <c r="AH8" s="13">
        <f t="shared" si="13"/>
        <v>-7.2200000000002547</v>
      </c>
      <c r="AI8" s="13">
        <f t="shared" si="13"/>
        <v>1.4800000000032014</v>
      </c>
      <c r="AJ8" s="13">
        <f t="shared" si="13"/>
        <v>0</v>
      </c>
      <c r="AK8" s="13">
        <f t="shared" si="13"/>
        <v>0.17999999999999261</v>
      </c>
      <c r="AL8" s="13">
        <f t="shared" si="13"/>
        <v>0</v>
      </c>
      <c r="AM8" s="13">
        <f t="shared" si="13"/>
        <v>0.57999999999998408</v>
      </c>
      <c r="AN8" s="13">
        <f t="shared" si="13"/>
        <v>0</v>
      </c>
      <c r="AO8" s="13"/>
      <c r="AP8" s="14"/>
      <c r="AS8" s="11" t="s">
        <v>75</v>
      </c>
      <c r="AT8" s="13">
        <f t="shared" ref="AT8:BB8" si="14">AT7-AT6</f>
        <v>134.02999999999975</v>
      </c>
      <c r="AU8" s="13">
        <f t="shared" si="14"/>
        <v>-140.27999999999884</v>
      </c>
      <c r="AV8" s="13">
        <f t="shared" si="14"/>
        <v>-50.980000000000018</v>
      </c>
      <c r="AW8" s="13">
        <f t="shared" si="14"/>
        <v>47.040000000000873</v>
      </c>
      <c r="AX8" s="13">
        <f t="shared" si="14"/>
        <v>0</v>
      </c>
      <c r="AY8" s="13">
        <f t="shared" si="14"/>
        <v>-1.4700000000000131</v>
      </c>
      <c r="AZ8" s="13">
        <f t="shared" si="14"/>
        <v>0</v>
      </c>
      <c r="BA8" s="13">
        <f t="shared" si="14"/>
        <v>3.589999999999975</v>
      </c>
      <c r="BB8" s="13">
        <f t="shared" si="14"/>
        <v>0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1.0845506861443077</v>
      </c>
      <c r="D9" s="16">
        <f t="shared" si="15"/>
        <v>-0.17758089837046923</v>
      </c>
      <c r="E9" s="16">
        <f t="shared" si="15"/>
        <v>-1.0204658619577058</v>
      </c>
      <c r="F9" s="16">
        <f t="shared" si="15"/>
        <v>0.16562988901342351</v>
      </c>
      <c r="G9" s="16">
        <f t="shared" si="15"/>
        <v>0</v>
      </c>
      <c r="H9" s="16">
        <f t="shared" si="15"/>
        <v>-1.4578547446545376</v>
      </c>
      <c r="I9" s="16">
        <f t="shared" si="15"/>
        <v>0</v>
      </c>
      <c r="J9" s="16">
        <f t="shared" si="15"/>
        <v>0.46359253306960069</v>
      </c>
      <c r="K9" s="16" t="s">
        <v>86</v>
      </c>
      <c r="L9" s="16"/>
      <c r="M9" s="17"/>
      <c r="Q9" s="15" t="s">
        <v>76</v>
      </c>
      <c r="R9" s="16">
        <f t="shared" ref="R9:Z9" si="16">R8/R5*100</f>
        <v>2.3561019181776777</v>
      </c>
      <c r="S9" s="16">
        <f t="shared" si="16"/>
        <v>-0.32492501074062236</v>
      </c>
      <c r="T9" s="16">
        <f t="shared" si="16"/>
        <v>-0.43954714546389123</v>
      </c>
      <c r="U9" s="16">
        <f t="shared" si="16"/>
        <v>4.1384380119156988E-2</v>
      </c>
      <c r="V9" s="16">
        <f t="shared" si="16"/>
        <v>0</v>
      </c>
      <c r="W9" s="16">
        <f t="shared" si="16"/>
        <v>0</v>
      </c>
      <c r="X9" s="16">
        <f t="shared" si="16"/>
        <v>0</v>
      </c>
      <c r="Y9" s="16">
        <f t="shared" si="16"/>
        <v>0.46452962529994185</v>
      </c>
      <c r="Z9" s="16" t="s">
        <v>86</v>
      </c>
      <c r="AA9" s="16"/>
      <c r="AB9" s="17"/>
      <c r="AE9" s="15" t="s">
        <v>76</v>
      </c>
      <c r="AF9" s="16">
        <f t="shared" ref="AF9:AN9" si="17">AF8/AF5*100</f>
        <v>1.2010186757215582</v>
      </c>
      <c r="AG9" s="16">
        <f t="shared" si="17"/>
        <v>-0.18185251795040544</v>
      </c>
      <c r="AH9" s="16">
        <f t="shared" si="17"/>
        <v>-0.24369580552940565</v>
      </c>
      <c r="AI9" s="16">
        <f t="shared" si="17"/>
        <v>6.7131080692611382E-3</v>
      </c>
      <c r="AJ9" s="16">
        <f t="shared" si="17"/>
        <v>0</v>
      </c>
      <c r="AK9" s="16">
        <f t="shared" si="17"/>
        <v>0.16139155384200898</v>
      </c>
      <c r="AL9" s="16">
        <f t="shared" si="17"/>
        <v>0</v>
      </c>
      <c r="AM9" s="16">
        <f t="shared" si="17"/>
        <v>0.17760357656857154</v>
      </c>
      <c r="AN9" s="16" t="s">
        <v>86</v>
      </c>
      <c r="AO9" s="16"/>
      <c r="AP9" s="17"/>
      <c r="AS9" s="15" t="s">
        <v>76</v>
      </c>
      <c r="AT9" s="16">
        <f t="shared" ref="AT9:BB9" si="18">AT8/AT5*100</f>
        <v>4.7088541776456685</v>
      </c>
      <c r="AU9" s="16">
        <f t="shared" si="18"/>
        <v>-0.68286865195749757</v>
      </c>
      <c r="AV9" s="16">
        <f t="shared" si="18"/>
        <v>-1.6956763247263411</v>
      </c>
      <c r="AW9" s="16">
        <f t="shared" si="18"/>
        <v>0.21380982379780095</v>
      </c>
      <c r="AX9" s="16">
        <f t="shared" si="18"/>
        <v>0</v>
      </c>
      <c r="AY9" s="16">
        <f t="shared" si="18"/>
        <v>-1.298816045237686</v>
      </c>
      <c r="AZ9" s="16">
        <f t="shared" si="18"/>
        <v>0</v>
      </c>
      <c r="BA9" s="16">
        <f t="shared" si="18"/>
        <v>1.1095314624799033</v>
      </c>
      <c r="BB9" s="16" t="s">
        <v>86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43.210000000000036</v>
      </c>
      <c r="D10" s="18">
        <f t="shared" si="19"/>
        <v>170.88000000000102</v>
      </c>
      <c r="E10" s="18">
        <f t="shared" si="19"/>
        <v>67.199999999999363</v>
      </c>
      <c r="F10" s="18">
        <f t="shared" si="19"/>
        <v>1157.6799999999967</v>
      </c>
      <c r="G10" s="18">
        <f t="shared" si="19"/>
        <v>0</v>
      </c>
      <c r="H10" s="18">
        <f t="shared" si="19"/>
        <v>1.6500000000000057</v>
      </c>
      <c r="I10" s="18">
        <f t="shared" si="19"/>
        <v>0</v>
      </c>
      <c r="J10" s="18">
        <f t="shared" si="19"/>
        <v>1.5</v>
      </c>
      <c r="K10" s="18">
        <f t="shared" si="19"/>
        <v>0</v>
      </c>
      <c r="L10" s="18"/>
      <c r="M10" s="18">
        <f>M6+M7</f>
        <v>1442.1200000000099</v>
      </c>
      <c r="Q10" s="11" t="s">
        <v>77</v>
      </c>
      <c r="R10" s="18">
        <f t="shared" ref="R10:Z10" si="20">R6+R7</f>
        <v>107.35000000000036</v>
      </c>
      <c r="S10" s="18">
        <f t="shared" si="20"/>
        <v>110.59000000000015</v>
      </c>
      <c r="T10" s="18">
        <f t="shared" si="20"/>
        <v>18.720000000000255</v>
      </c>
      <c r="U10" s="18">
        <f t="shared" si="20"/>
        <v>1598.5399999999972</v>
      </c>
      <c r="V10" s="18">
        <f t="shared" si="20"/>
        <v>0</v>
      </c>
      <c r="W10" s="18">
        <f t="shared" si="20"/>
        <v>0</v>
      </c>
      <c r="X10" s="18">
        <f t="shared" si="20"/>
        <v>0</v>
      </c>
      <c r="Y10" s="18">
        <f t="shared" si="20"/>
        <v>1.5099999999999909</v>
      </c>
      <c r="Z10" s="18">
        <f t="shared" si="20"/>
        <v>0</v>
      </c>
      <c r="AA10" s="18"/>
      <c r="AB10" s="18">
        <f>AB6+AB7</f>
        <v>1838</v>
      </c>
      <c r="AE10" s="11" t="s">
        <v>77</v>
      </c>
      <c r="AF10" s="18">
        <f t="shared" ref="AF10:AN10" si="21">AF6+AF7</f>
        <v>56.609999999999673</v>
      </c>
      <c r="AG10" s="18">
        <f t="shared" si="21"/>
        <v>72.669999999998254</v>
      </c>
      <c r="AH10" s="18">
        <f t="shared" si="21"/>
        <v>29.760000000000218</v>
      </c>
      <c r="AI10" s="18">
        <f t="shared" si="21"/>
        <v>1421.4000000000015</v>
      </c>
      <c r="AJ10" s="18">
        <f t="shared" si="21"/>
        <v>0</v>
      </c>
      <c r="AK10" s="18">
        <f t="shared" si="21"/>
        <v>0.17999999999999261</v>
      </c>
      <c r="AL10" s="18">
        <f t="shared" si="21"/>
        <v>0</v>
      </c>
      <c r="AM10" s="18">
        <f t="shared" si="21"/>
        <v>0.93999999999999773</v>
      </c>
      <c r="AN10" s="18">
        <f t="shared" si="21"/>
        <v>0</v>
      </c>
      <c r="AO10" s="18"/>
      <c r="AP10" s="18">
        <f>AP6+AP7</f>
        <v>1589.5200000000114</v>
      </c>
      <c r="AS10" s="11" t="s">
        <v>77</v>
      </c>
      <c r="AT10" s="18">
        <f t="shared" ref="AT10:BB10" si="22">AT6+AT7</f>
        <v>166.77000000000044</v>
      </c>
      <c r="AU10" s="18">
        <f t="shared" si="22"/>
        <v>346.30000000000291</v>
      </c>
      <c r="AV10" s="18">
        <f t="shared" si="22"/>
        <v>113.11999999999944</v>
      </c>
      <c r="AW10" s="18">
        <f t="shared" si="22"/>
        <v>3460.0400000000009</v>
      </c>
      <c r="AX10" s="18">
        <f t="shared" si="22"/>
        <v>0</v>
      </c>
      <c r="AY10" s="18">
        <f t="shared" si="22"/>
        <v>1.8299999999999983</v>
      </c>
      <c r="AZ10" s="18">
        <f t="shared" si="22"/>
        <v>0</v>
      </c>
      <c r="BA10" s="18">
        <f t="shared" si="22"/>
        <v>3.9499999999999886</v>
      </c>
      <c r="BB10" s="18">
        <f t="shared" si="22"/>
        <v>0</v>
      </c>
      <c r="BC10" s="18"/>
      <c r="BD10" s="18">
        <f>BD6+BD7</f>
        <v>98051.68</v>
      </c>
    </row>
    <row r="11" spans="1:56" ht="28.8" x14ac:dyDescent="0.3">
      <c r="B11" s="11" t="s">
        <v>78</v>
      </c>
      <c r="C11" s="19">
        <f t="shared" ref="C11:K11" si="23">C10/C5*100</f>
        <v>1.5180898979039761</v>
      </c>
      <c r="D11" s="19">
        <f t="shared" si="23"/>
        <v>0.83182631341958113</v>
      </c>
      <c r="E11" s="19">
        <f t="shared" si="23"/>
        <v>2.2351794629581994</v>
      </c>
      <c r="F11" s="19">
        <f t="shared" si="23"/>
        <v>5.26197612275155</v>
      </c>
      <c r="G11" s="19">
        <f t="shared" si="23"/>
        <v>0</v>
      </c>
      <c r="H11" s="19">
        <f t="shared" si="23"/>
        <v>1.4578547446545376</v>
      </c>
      <c r="I11" s="19">
        <f t="shared" si="23"/>
        <v>0</v>
      </c>
      <c r="J11" s="19">
        <f t="shared" si="23"/>
        <v>0.46359253306960069</v>
      </c>
      <c r="K11" s="19" t="s">
        <v>86</v>
      </c>
      <c r="L11" s="19"/>
      <c r="M11" s="19">
        <f>M10/M5*100</f>
        <v>2.9415508229945884</v>
      </c>
      <c r="Q11" s="11" t="s">
        <v>78</v>
      </c>
      <c r="R11" s="19">
        <f t="shared" ref="R11:Z11" si="24">R10/R5*100</f>
        <v>3.7310450054045541</v>
      </c>
      <c r="S11" s="19">
        <f t="shared" si="24"/>
        <v>0.53929846822459737</v>
      </c>
      <c r="T11" s="19">
        <f t="shared" si="24"/>
        <v>0.62907664855383805</v>
      </c>
      <c r="U11" s="19">
        <f t="shared" si="24"/>
        <v>7.253792433737333</v>
      </c>
      <c r="V11" s="19">
        <f t="shared" si="24"/>
        <v>0</v>
      </c>
      <c r="W11" s="19">
        <f t="shared" si="24"/>
        <v>0</v>
      </c>
      <c r="X11" s="19">
        <f t="shared" si="24"/>
        <v>0</v>
      </c>
      <c r="Y11" s="19">
        <f t="shared" si="24"/>
        <v>0.46452962529994185</v>
      </c>
      <c r="Z11" s="19" t="s">
        <v>86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1.9222410865874253</v>
      </c>
      <c r="AG11" s="19">
        <f t="shared" si="25"/>
        <v>0.35553463759634835</v>
      </c>
      <c r="AH11" s="19">
        <f t="shared" si="25"/>
        <v>1.004485757971594</v>
      </c>
      <c r="AI11" s="19">
        <f t="shared" si="25"/>
        <v>6.4473052767751033</v>
      </c>
      <c r="AJ11" s="19">
        <f t="shared" si="25"/>
        <v>0</v>
      </c>
      <c r="AK11" s="19">
        <f t="shared" si="25"/>
        <v>0.16139155384200898</v>
      </c>
      <c r="AL11" s="19">
        <f t="shared" si="25"/>
        <v>0</v>
      </c>
      <c r="AM11" s="19">
        <f t="shared" si="25"/>
        <v>0.28784027926631284</v>
      </c>
      <c r="AN11" s="19" t="s">
        <v>86</v>
      </c>
      <c r="AO11" s="19"/>
      <c r="AP11" s="19">
        <f>AP10/AP5*100</f>
        <v>3.2422085985676357</v>
      </c>
      <c r="AS11" s="11" t="s">
        <v>78</v>
      </c>
      <c r="AT11" s="19">
        <f t="shared" ref="AT11:BA11" si="26">AT10/AT5*100</f>
        <v>5.8591032694618503</v>
      </c>
      <c r="AU11" s="19">
        <f t="shared" si="26"/>
        <v>1.6857528811868077</v>
      </c>
      <c r="AV11" s="19">
        <f t="shared" si="26"/>
        <v>3.7625520959796521</v>
      </c>
      <c r="AW11" s="19">
        <f t="shared" si="26"/>
        <v>15.726839768990853</v>
      </c>
      <c r="AX11" s="19">
        <f t="shared" si="26"/>
        <v>0</v>
      </c>
      <c r="AY11" s="19">
        <f t="shared" si="26"/>
        <v>1.6168934440713891</v>
      </c>
      <c r="AZ11" s="19">
        <f t="shared" si="26"/>
        <v>0</v>
      </c>
      <c r="BA11" s="19">
        <f t="shared" si="26"/>
        <v>1.2207936704166116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'00-06'!B34</f>
        <v>2840.17</v>
      </c>
      <c r="D12" s="12">
        <f>'00-06'!C34</f>
        <v>20439.07</v>
      </c>
      <c r="E12" s="12">
        <f>'00-06'!D34</f>
        <v>2957.53</v>
      </c>
      <c r="F12" s="12">
        <f>'00-06'!E34</f>
        <v>21440.240000000002</v>
      </c>
      <c r="G12" s="12">
        <f>'00-06'!F34</f>
        <v>152.30000000000001</v>
      </c>
      <c r="H12" s="12">
        <f>'00-06'!G34</f>
        <v>111.53</v>
      </c>
      <c r="I12" s="12">
        <f>'00-06'!H34</f>
        <v>40.380000000000003</v>
      </c>
      <c r="J12" s="12">
        <f>'00-06'!I34</f>
        <v>323.56</v>
      </c>
      <c r="K12" s="12">
        <f>'00-06'!J34</f>
        <v>0</v>
      </c>
      <c r="L12" s="12">
        <f>'00-06'!K34</f>
        <v>0</v>
      </c>
      <c r="M12" s="12">
        <f>SUM(C12:L12)</f>
        <v>48304.779999999992</v>
      </c>
      <c r="Q12" s="11" t="s">
        <v>79</v>
      </c>
      <c r="R12" s="12">
        <f>'06-12'!B34</f>
        <v>2857.43</v>
      </c>
      <c r="S12" s="12">
        <f>'06-12'!C34</f>
        <v>20417.66</v>
      </c>
      <c r="T12" s="12">
        <f>'06-12'!D34</f>
        <v>2959.89</v>
      </c>
      <c r="U12" s="12">
        <f>'06-12'!E34</f>
        <v>21242.59</v>
      </c>
      <c r="V12" s="12">
        <f>'06-12'!F34</f>
        <v>152.30000000000001</v>
      </c>
      <c r="W12" s="12">
        <f>'06-12'!G34</f>
        <v>111.53</v>
      </c>
      <c r="X12" s="12">
        <f>'06-12'!H34</f>
        <v>40.380000000000003</v>
      </c>
      <c r="Y12" s="12">
        <f>'06-12'!I34</f>
        <v>325.06</v>
      </c>
      <c r="Z12" s="12">
        <f>'06-12'!J34</f>
        <v>0</v>
      </c>
      <c r="AA12" s="12">
        <f>'06-12'!K34</f>
        <v>0</v>
      </c>
      <c r="AB12" s="20">
        <f>SUM(R12:AA12)</f>
        <v>48106.84</v>
      </c>
      <c r="AE12" s="11" t="s">
        <v>79</v>
      </c>
      <c r="AF12" s="12">
        <f>'12-18'!B34</f>
        <v>2934.38</v>
      </c>
      <c r="AG12" s="12">
        <f>'12-18'!C34</f>
        <v>20384.72</v>
      </c>
      <c r="AH12" s="12">
        <f>'12-18'!D34</f>
        <v>2944.22</v>
      </c>
      <c r="AI12" s="12">
        <f>'12-18'!E34</f>
        <v>21336.46</v>
      </c>
      <c r="AJ12" s="12">
        <f>'12-18'!F34</f>
        <v>152.30000000000001</v>
      </c>
      <c r="AK12" s="12">
        <f>'12-18'!G34</f>
        <v>111.53</v>
      </c>
      <c r="AL12" s="12">
        <f>'12-18'!H34</f>
        <v>40.380000000000003</v>
      </c>
      <c r="AM12" s="12">
        <f>'12-18'!I34</f>
        <v>326.39</v>
      </c>
      <c r="AN12" s="12">
        <f>'12-18'!J34</f>
        <v>0</v>
      </c>
      <c r="AO12" s="12">
        <f>'12-18'!K34</f>
        <v>0.7</v>
      </c>
      <c r="AP12" s="20">
        <f>SUM(AF12:AO12)</f>
        <v>48231.079999999994</v>
      </c>
      <c r="AS12" s="11" t="s">
        <v>79</v>
      </c>
      <c r="AT12" s="12">
        <f>'00-18'!B34</f>
        <v>2829.97</v>
      </c>
      <c r="AU12" s="12">
        <f>'00-18'!C34</f>
        <v>20299.46</v>
      </c>
      <c r="AV12" s="12">
        <f>'00-18'!D34</f>
        <v>2924.42</v>
      </c>
      <c r="AW12" s="12">
        <f>'00-18'!E34</f>
        <v>20294.36</v>
      </c>
      <c r="AX12" s="12">
        <f>'00-18'!F34</f>
        <v>152.30000000000001</v>
      </c>
      <c r="AY12" s="12">
        <f>'00-18'!G34</f>
        <v>111.53</v>
      </c>
      <c r="AZ12" s="12">
        <f>'00-18'!H34</f>
        <v>40.380000000000003</v>
      </c>
      <c r="BA12" s="12">
        <f>'00-18'!I34</f>
        <v>323.38</v>
      </c>
      <c r="BB12" s="12">
        <f>'00-18'!J34</f>
        <v>0</v>
      </c>
      <c r="BC12" s="12">
        <f>'00-18'!K34</f>
        <v>0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99.783230394120167</v>
      </c>
      <c r="D13" s="19">
        <f t="shared" si="27"/>
        <v>99.495296394104969</v>
      </c>
      <c r="E13" s="19">
        <f t="shared" si="27"/>
        <v>98.372177337542041</v>
      </c>
      <c r="F13" s="19">
        <f t="shared" si="27"/>
        <v>97.451826883130934</v>
      </c>
      <c r="G13" s="19">
        <f t="shared" si="27"/>
        <v>100</v>
      </c>
      <c r="H13" s="19">
        <f t="shared" si="27"/>
        <v>98.54214525534546</v>
      </c>
      <c r="I13" s="19">
        <f t="shared" si="27"/>
        <v>100</v>
      </c>
      <c r="J13" s="19">
        <f t="shared" si="27"/>
        <v>100</v>
      </c>
      <c r="K13" s="19" t="s">
        <v>86</v>
      </c>
      <c r="L13" s="19"/>
      <c r="M13" s="19">
        <f>M12/M5*100</f>
        <v>98.5292245885027</v>
      </c>
      <c r="Q13" s="11" t="s">
        <v>80</v>
      </c>
      <c r="R13" s="19">
        <f t="shared" ref="R13:Z13" si="28">R12/R5*100</f>
        <v>99.312528456386559</v>
      </c>
      <c r="S13" s="19">
        <f t="shared" si="28"/>
        <v>99.567888260517392</v>
      </c>
      <c r="T13" s="19">
        <f t="shared" si="28"/>
        <v>99.465688102991137</v>
      </c>
      <c r="U13" s="19">
        <f t="shared" si="28"/>
        <v>96.393795973190905</v>
      </c>
      <c r="V13" s="19">
        <f t="shared" si="28"/>
        <v>100</v>
      </c>
      <c r="W13" s="19">
        <f t="shared" si="28"/>
        <v>100</v>
      </c>
      <c r="X13" s="19">
        <f t="shared" si="28"/>
        <v>100</v>
      </c>
      <c r="Y13" s="19">
        <f t="shared" si="28"/>
        <v>100</v>
      </c>
      <c r="Z13" s="19" t="s">
        <v>86</v>
      </c>
      <c r="AA13" s="19"/>
      <c r="AB13" s="19">
        <f>AB12/AB5*100</f>
        <v>98.125478319188403</v>
      </c>
      <c r="AE13" s="11" t="s">
        <v>80</v>
      </c>
      <c r="AF13" s="19">
        <f t="shared" ref="AF13:AN13" si="29">AF12/AF5*100</f>
        <v>99.639388794567068</v>
      </c>
      <c r="AG13" s="19">
        <f t="shared" si="29"/>
        <v>99.731306422226623</v>
      </c>
      <c r="AH13" s="19">
        <f t="shared" si="29"/>
        <v>99.375909218249504</v>
      </c>
      <c r="AI13" s="19">
        <f t="shared" si="29"/>
        <v>96.779703915647076</v>
      </c>
      <c r="AJ13" s="19">
        <f t="shared" si="29"/>
        <v>100</v>
      </c>
      <c r="AK13" s="19">
        <f t="shared" si="29"/>
        <v>100</v>
      </c>
      <c r="AL13" s="19">
        <f t="shared" si="29"/>
        <v>100</v>
      </c>
      <c r="AM13" s="19">
        <f t="shared" si="29"/>
        <v>99.944881648651133</v>
      </c>
      <c r="AN13" s="19" t="s">
        <v>86</v>
      </c>
      <c r="AO13" s="19"/>
      <c r="AP13" s="19">
        <f>AP12/AP5*100</f>
        <v>98.378895700716186</v>
      </c>
      <c r="AS13" s="11" t="s">
        <v>80</v>
      </c>
      <c r="AT13" s="19">
        <f t="shared" ref="AT13:BB13" si="30">AT12/AT5*100</f>
        <v>99.424875454091904</v>
      </c>
      <c r="AU13" s="19">
        <f t="shared" si="30"/>
        <v>98.815689233427847</v>
      </c>
      <c r="AV13" s="19">
        <f t="shared" si="30"/>
        <v>97.270885789646996</v>
      </c>
      <c r="AW13" s="19">
        <f t="shared" si="30"/>
        <v>92.243485027403466</v>
      </c>
      <c r="AX13" s="19">
        <f t="shared" si="30"/>
        <v>100</v>
      </c>
      <c r="AY13" s="19">
        <f t="shared" si="30"/>
        <v>98.54214525534546</v>
      </c>
      <c r="AZ13" s="19">
        <f t="shared" si="30"/>
        <v>100</v>
      </c>
      <c r="BA13" s="19">
        <f t="shared" si="30"/>
        <v>99.944368896031648</v>
      </c>
      <c r="BB13" s="19" t="s">
        <v>86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'06'!B34</f>
        <v>2877.21</v>
      </c>
      <c r="D14" s="9">
        <f>'06'!C34</f>
        <v>20506.27</v>
      </c>
      <c r="E14" s="9">
        <f>'06'!D34</f>
        <v>2975.79</v>
      </c>
      <c r="F14" s="9">
        <f>'06'!E34</f>
        <v>22037.3</v>
      </c>
      <c r="G14" s="9">
        <f>'06'!F34</f>
        <v>152.30000000000001</v>
      </c>
      <c r="H14" s="9">
        <f>'06'!G34</f>
        <v>111.53</v>
      </c>
      <c r="I14" s="9">
        <f>'06'!H34</f>
        <v>40.380000000000003</v>
      </c>
      <c r="J14" s="9">
        <f>'06'!I34</f>
        <v>325.06</v>
      </c>
      <c r="K14" s="9">
        <f>'06'!J34</f>
        <v>0</v>
      </c>
      <c r="L14" s="9">
        <f>'06'!K34</f>
        <v>0</v>
      </c>
      <c r="M14" s="9">
        <f>SUM(C14:L14)</f>
        <v>49025.84</v>
      </c>
      <c r="Q14" s="9" t="s">
        <v>83</v>
      </c>
      <c r="R14" s="9">
        <f>'12'!B34</f>
        <v>2945</v>
      </c>
      <c r="S14" s="9">
        <f>'12'!C34</f>
        <v>20439.64</v>
      </c>
      <c r="T14" s="9">
        <f>'12'!D34</f>
        <v>2962.71</v>
      </c>
      <c r="U14" s="9">
        <f>'12'!E34</f>
        <v>22046.42</v>
      </c>
      <c r="V14" s="9">
        <f>'12'!F34</f>
        <v>152.30000000000001</v>
      </c>
      <c r="W14" s="9">
        <f>'12'!G34</f>
        <v>111.53</v>
      </c>
      <c r="X14" s="9">
        <f>'12'!H34</f>
        <v>40.380000000000003</v>
      </c>
      <c r="Y14" s="9">
        <f>'12'!I34</f>
        <v>326.57</v>
      </c>
      <c r="Z14" s="9">
        <f>'12'!J34</f>
        <v>0</v>
      </c>
      <c r="AA14" s="9">
        <f>'12'!K34</f>
        <v>1.29</v>
      </c>
      <c r="AB14" s="10">
        <f>SUM(R14:AA14)</f>
        <v>49025.84</v>
      </c>
      <c r="AE14" s="9" t="s">
        <v>81</v>
      </c>
      <c r="AF14" s="9">
        <f>SUM('18'!B34)</f>
        <v>2980.37</v>
      </c>
      <c r="AG14" s="9">
        <f>SUM('18'!C34)</f>
        <v>20402.47</v>
      </c>
      <c r="AH14" s="9">
        <f>SUM('18'!D34)</f>
        <v>2955.49</v>
      </c>
      <c r="AI14" s="9">
        <f>SUM('18'!E34)</f>
        <v>22047.9</v>
      </c>
      <c r="AJ14" s="9">
        <f>SUM('18'!F34)</f>
        <v>152.30000000000001</v>
      </c>
      <c r="AK14" s="9">
        <f>SUM('18'!G34)</f>
        <v>111.71</v>
      </c>
      <c r="AL14" s="9">
        <f>SUM('18'!H34)</f>
        <v>40.380000000000003</v>
      </c>
      <c r="AM14" s="9">
        <f>SUM('18'!I34)</f>
        <v>327.14999999999998</v>
      </c>
      <c r="AN14" s="9">
        <f>SUM('18'!J34)</f>
        <v>0</v>
      </c>
      <c r="AO14" s="9">
        <f>SUM('18'!K34)</f>
        <v>8.07</v>
      </c>
      <c r="AP14" s="10">
        <f>SUM(AF14:AO14)</f>
        <v>49025.840000000004</v>
      </c>
      <c r="AS14" s="9" t="s">
        <v>81</v>
      </c>
      <c r="AT14" s="9">
        <f>AF14</f>
        <v>2980.37</v>
      </c>
      <c r="AU14" s="9">
        <f t="shared" ref="AU14:BC14" si="31">AG14</f>
        <v>20402.47</v>
      </c>
      <c r="AV14" s="9">
        <f t="shared" si="31"/>
        <v>2955.49</v>
      </c>
      <c r="AW14" s="9">
        <f t="shared" si="31"/>
        <v>22047.9</v>
      </c>
      <c r="AX14" s="9">
        <f t="shared" si="31"/>
        <v>152.30000000000001</v>
      </c>
      <c r="AY14" s="9">
        <f t="shared" si="31"/>
        <v>111.71</v>
      </c>
      <c r="AZ14" s="9">
        <f t="shared" si="31"/>
        <v>40.380000000000003</v>
      </c>
      <c r="BA14" s="9">
        <f t="shared" si="31"/>
        <v>327.14999999999998</v>
      </c>
      <c r="BB14" s="9">
        <f t="shared" si="31"/>
        <v>0</v>
      </c>
      <c r="BC14" s="9">
        <f t="shared" si="31"/>
        <v>8.07</v>
      </c>
      <c r="BD14" s="10">
        <f>SUM(AT14:BC14)</f>
        <v>49025.840000000004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9E7DC-5104-43AE-AB8D-A0297386D034}">
  <dimension ref="A1:BD14"/>
  <sheetViews>
    <sheetView zoomScale="85" zoomScaleNormal="85" workbookViewId="0">
      <selection activeCell="M31" sqref="M31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47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00'!B39</f>
        <v>13484.64</v>
      </c>
      <c r="D5" s="9">
        <f>'tieri 00'!C39</f>
        <v>321103.28000000003</v>
      </c>
      <c r="E5" s="9">
        <f>'tieri 00'!D39</f>
        <v>110105.84</v>
      </c>
      <c r="F5" s="9">
        <f>'tieri 00'!E39</f>
        <v>193089.86</v>
      </c>
      <c r="G5" s="9">
        <f>'tieri 00'!F39</f>
        <v>10704.12</v>
      </c>
      <c r="H5" s="9">
        <f>'tieri 00'!G39</f>
        <v>113600.16</v>
      </c>
      <c r="I5" s="9">
        <f>'tieri 00'!H39</f>
        <v>2133.11</v>
      </c>
      <c r="J5" s="9">
        <f>'tieri 00'!I39</f>
        <v>12906.95</v>
      </c>
      <c r="K5" s="9">
        <f>'tieri 00'!J39</f>
        <v>2186.92</v>
      </c>
      <c r="L5" s="9">
        <f>'tieri 00'!K39</f>
        <v>205.52</v>
      </c>
      <c r="M5" s="9">
        <f>SUM(C5:L5)</f>
        <v>779520.4</v>
      </c>
      <c r="Q5" s="9" t="s">
        <v>82</v>
      </c>
      <c r="R5" s="9">
        <f>C14</f>
        <v>13884.37</v>
      </c>
      <c r="S5" s="9">
        <f t="shared" ref="S5:AA5" si="0">D14</f>
        <v>321060.09000000003</v>
      </c>
      <c r="T5" s="9">
        <f t="shared" si="0"/>
        <v>109742.47</v>
      </c>
      <c r="U5" s="9">
        <f t="shared" si="0"/>
        <v>193171.85</v>
      </c>
      <c r="V5" s="9">
        <f t="shared" si="0"/>
        <v>10667.81</v>
      </c>
      <c r="W5" s="9">
        <f t="shared" si="0"/>
        <v>113598.52</v>
      </c>
      <c r="X5" s="9">
        <f t="shared" si="0"/>
        <v>2100.9499999999998</v>
      </c>
      <c r="Y5" s="9">
        <f t="shared" si="0"/>
        <v>12947.43</v>
      </c>
      <c r="Z5" s="9">
        <f t="shared" si="0"/>
        <v>2203.83</v>
      </c>
      <c r="AA5" s="9">
        <f t="shared" si="0"/>
        <v>143.08000000000001</v>
      </c>
      <c r="AB5" s="10">
        <f>SUM(R5:AA5)</f>
        <v>779520.4</v>
      </c>
      <c r="AE5" s="9" t="s">
        <v>83</v>
      </c>
      <c r="AF5" s="9">
        <f>R14</f>
        <v>14854.8</v>
      </c>
      <c r="AG5" s="9">
        <f t="shared" ref="AG5:AO5" si="1">S14</f>
        <v>320559.74</v>
      </c>
      <c r="AH5" s="9">
        <f t="shared" si="1"/>
        <v>109200.03</v>
      </c>
      <c r="AI5" s="9">
        <f t="shared" si="1"/>
        <v>193143.44</v>
      </c>
      <c r="AJ5" s="9">
        <f t="shared" si="1"/>
        <v>10626.52</v>
      </c>
      <c r="AK5" s="9">
        <f t="shared" si="1"/>
        <v>113391.12</v>
      </c>
      <c r="AL5" s="9">
        <f t="shared" si="1"/>
        <v>2084.46</v>
      </c>
      <c r="AM5" s="9">
        <f t="shared" si="1"/>
        <v>13399.81</v>
      </c>
      <c r="AN5" s="9">
        <f t="shared" si="1"/>
        <v>2209.7800000000002</v>
      </c>
      <c r="AO5" s="9">
        <f t="shared" si="1"/>
        <v>50.7</v>
      </c>
      <c r="AP5" s="10">
        <f>SUM(AF5:AO5)</f>
        <v>779520.4</v>
      </c>
      <c r="AS5" s="9" t="s">
        <v>72</v>
      </c>
      <c r="AT5" s="9">
        <f>C5</f>
        <v>13484.64</v>
      </c>
      <c r="AU5" s="9">
        <f t="shared" ref="AU5:BC5" si="2">D5</f>
        <v>321103.28000000003</v>
      </c>
      <c r="AV5" s="9">
        <f t="shared" si="2"/>
        <v>110105.84</v>
      </c>
      <c r="AW5" s="9">
        <f t="shared" si="2"/>
        <v>193089.86</v>
      </c>
      <c r="AX5" s="9">
        <f t="shared" si="2"/>
        <v>10704.12</v>
      </c>
      <c r="AY5" s="9">
        <f t="shared" si="2"/>
        <v>113600.16</v>
      </c>
      <c r="AZ5" s="9">
        <f t="shared" si="2"/>
        <v>2133.11</v>
      </c>
      <c r="BA5" s="9">
        <f t="shared" si="2"/>
        <v>12906.95</v>
      </c>
      <c r="BB5" s="9">
        <f t="shared" si="2"/>
        <v>2186.92</v>
      </c>
      <c r="BC5" s="9">
        <f t="shared" si="2"/>
        <v>205.52</v>
      </c>
      <c r="BD5" s="10">
        <f>SUM(AT5:BC5)</f>
        <v>779520.4</v>
      </c>
    </row>
    <row r="6" spans="1:56" ht="28.8" x14ac:dyDescent="0.3">
      <c r="B6" s="11" t="s">
        <v>73</v>
      </c>
      <c r="C6" s="12">
        <f t="shared" ref="C6:K6" si="3">C5-C12</f>
        <v>146.56999999999971</v>
      </c>
      <c r="D6" s="12">
        <f t="shared" si="3"/>
        <v>752.46000000002095</v>
      </c>
      <c r="E6" s="12">
        <f t="shared" si="3"/>
        <v>409.80000000000291</v>
      </c>
      <c r="F6" s="12">
        <f t="shared" si="3"/>
        <v>2063.5599999999977</v>
      </c>
      <c r="G6" s="12">
        <f t="shared" si="3"/>
        <v>38.430000000000291</v>
      </c>
      <c r="H6" s="12">
        <f t="shared" si="3"/>
        <v>85.370000000009895</v>
      </c>
      <c r="I6" s="12">
        <f t="shared" si="3"/>
        <v>52.090000000000146</v>
      </c>
      <c r="J6" s="12">
        <f t="shared" si="3"/>
        <v>101.09000000000015</v>
      </c>
      <c r="K6" s="12">
        <f t="shared" si="3"/>
        <v>2.3099999999999454</v>
      </c>
      <c r="L6" s="12"/>
      <c r="M6" s="12">
        <f>M5-M12</f>
        <v>3739.8800000001211</v>
      </c>
      <c r="Q6" s="11" t="s">
        <v>73</v>
      </c>
      <c r="R6" s="12">
        <f t="shared" ref="R6:Z6" si="4">R5-R12</f>
        <v>386.43000000000029</v>
      </c>
      <c r="S6" s="12">
        <f t="shared" si="4"/>
        <v>1333.0400000000373</v>
      </c>
      <c r="T6" s="12">
        <f t="shared" si="4"/>
        <v>711.05999999999767</v>
      </c>
      <c r="U6" s="12">
        <f t="shared" si="4"/>
        <v>2525.7000000000116</v>
      </c>
      <c r="V6" s="12">
        <f t="shared" si="4"/>
        <v>49.219999999999345</v>
      </c>
      <c r="W6" s="12">
        <f t="shared" si="4"/>
        <v>227.13999999999942</v>
      </c>
      <c r="X6" s="12">
        <f t="shared" si="4"/>
        <v>36.659999999999854</v>
      </c>
      <c r="Y6" s="12">
        <f t="shared" si="4"/>
        <v>51.5</v>
      </c>
      <c r="Z6" s="12">
        <f t="shared" si="4"/>
        <v>2.2199999999997999</v>
      </c>
      <c r="AA6" s="12"/>
      <c r="AB6" s="12">
        <f>AB5-AB12</f>
        <v>5427.3199999999488</v>
      </c>
      <c r="AE6" s="11" t="s">
        <v>73</v>
      </c>
      <c r="AF6" s="12">
        <f t="shared" ref="AF6:AN6" si="5">AF5-AF12</f>
        <v>389.29999999999927</v>
      </c>
      <c r="AG6" s="12">
        <f t="shared" si="5"/>
        <v>1245.8699999999953</v>
      </c>
      <c r="AH6" s="12">
        <f t="shared" si="5"/>
        <v>740.27000000000407</v>
      </c>
      <c r="AI6" s="12">
        <f t="shared" si="5"/>
        <v>1714.7799999999988</v>
      </c>
      <c r="AJ6" s="12">
        <f t="shared" si="5"/>
        <v>69.649999999999636</v>
      </c>
      <c r="AK6" s="12">
        <f t="shared" si="5"/>
        <v>314.16999999999825</v>
      </c>
      <c r="AL6" s="12">
        <f t="shared" si="5"/>
        <v>17.050000000000182</v>
      </c>
      <c r="AM6" s="12">
        <f t="shared" si="5"/>
        <v>63.670000000000073</v>
      </c>
      <c r="AN6" s="12">
        <f t="shared" si="5"/>
        <v>1.9800000000000182</v>
      </c>
      <c r="AO6" s="12"/>
      <c r="AP6" s="12">
        <f>AP5-AP12</f>
        <v>4576.5299999999115</v>
      </c>
      <c r="AS6" s="11" t="s">
        <v>73</v>
      </c>
      <c r="AT6" s="12">
        <f t="shared" ref="AT6:BB6" si="6">AT5-AT12</f>
        <v>632.34999999999854</v>
      </c>
      <c r="AU6" s="12">
        <f t="shared" si="6"/>
        <v>3267.3500000000349</v>
      </c>
      <c r="AV6" s="12">
        <f t="shared" si="6"/>
        <v>1823.6199999999953</v>
      </c>
      <c r="AW6" s="12">
        <f t="shared" si="6"/>
        <v>5777.7799999999988</v>
      </c>
      <c r="AX6" s="12">
        <f t="shared" si="6"/>
        <v>155.57000000000153</v>
      </c>
      <c r="AY6" s="12">
        <f t="shared" si="6"/>
        <v>619.75</v>
      </c>
      <c r="AZ6" s="12">
        <f t="shared" si="6"/>
        <v>103.12000000000012</v>
      </c>
      <c r="BA6" s="12">
        <f t="shared" si="6"/>
        <v>201.71000000000095</v>
      </c>
      <c r="BB6" s="12">
        <f t="shared" si="6"/>
        <v>6.3899999999998727</v>
      </c>
      <c r="BC6" s="12"/>
      <c r="BD6" s="12">
        <f>BD5-BD12</f>
        <v>779520.4</v>
      </c>
    </row>
    <row r="7" spans="1:56" ht="28.8" x14ac:dyDescent="0.3">
      <c r="B7" s="11" t="s">
        <v>74</v>
      </c>
      <c r="C7" s="12">
        <f t="shared" ref="C7:K7" si="7">C14-C12</f>
        <v>546.30000000000109</v>
      </c>
      <c r="D7" s="12">
        <f t="shared" si="7"/>
        <v>709.27000000001863</v>
      </c>
      <c r="E7" s="12">
        <f t="shared" si="7"/>
        <v>46.430000000007567</v>
      </c>
      <c r="F7" s="12">
        <f t="shared" si="7"/>
        <v>2145.5500000000175</v>
      </c>
      <c r="G7" s="12">
        <f t="shared" si="7"/>
        <v>2.1199999999989814</v>
      </c>
      <c r="H7" s="12">
        <f t="shared" si="7"/>
        <v>83.730000000010477</v>
      </c>
      <c r="I7" s="12">
        <f t="shared" si="7"/>
        <v>19.929999999999836</v>
      </c>
      <c r="J7" s="12">
        <f t="shared" si="7"/>
        <v>141.56999999999971</v>
      </c>
      <c r="K7" s="12">
        <f t="shared" si="7"/>
        <v>19.2199999999998</v>
      </c>
      <c r="L7" s="12"/>
      <c r="M7" s="12">
        <f>M14-M12</f>
        <v>3739.8800000001211</v>
      </c>
      <c r="Q7" s="11" t="s">
        <v>74</v>
      </c>
      <c r="R7" s="12">
        <f t="shared" ref="R7:Z7" si="8">R14-R12</f>
        <v>1356.8599999999988</v>
      </c>
      <c r="S7" s="12">
        <f t="shared" si="8"/>
        <v>832.69000000000233</v>
      </c>
      <c r="T7" s="12">
        <f t="shared" si="8"/>
        <v>168.61999999999534</v>
      </c>
      <c r="U7" s="12">
        <f t="shared" si="8"/>
        <v>2497.2900000000081</v>
      </c>
      <c r="V7" s="12">
        <f t="shared" si="8"/>
        <v>7.930000000000291</v>
      </c>
      <c r="W7" s="12">
        <f t="shared" si="8"/>
        <v>19.739999999990687</v>
      </c>
      <c r="X7" s="12">
        <f t="shared" si="8"/>
        <v>20.170000000000073</v>
      </c>
      <c r="Y7" s="12">
        <f t="shared" si="8"/>
        <v>503.8799999999992</v>
      </c>
      <c r="Z7" s="12">
        <f t="shared" si="8"/>
        <v>8.1700000000000728</v>
      </c>
      <c r="AA7" s="12"/>
      <c r="AB7" s="12">
        <f>AB14-AB12</f>
        <v>5427.3199999999488</v>
      </c>
      <c r="AE7" s="11" t="s">
        <v>74</v>
      </c>
      <c r="AF7" s="12">
        <f t="shared" ref="AF7:AN7" si="9">AF14-AF12</f>
        <v>1798.5200000000004</v>
      </c>
      <c r="AG7" s="12">
        <f t="shared" si="9"/>
        <v>850.77000000001863</v>
      </c>
      <c r="AH7" s="12">
        <f t="shared" si="9"/>
        <v>28.850000000005821</v>
      </c>
      <c r="AI7" s="12">
        <f t="shared" si="9"/>
        <v>1434.679999999993</v>
      </c>
      <c r="AJ7" s="12">
        <f t="shared" si="9"/>
        <v>4.2899999999990541</v>
      </c>
      <c r="AK7" s="12">
        <f t="shared" si="9"/>
        <v>26.139999999999418</v>
      </c>
      <c r="AL7" s="12">
        <f t="shared" si="9"/>
        <v>5.4200000000000728</v>
      </c>
      <c r="AM7" s="12">
        <f t="shared" si="9"/>
        <v>377.48000000000138</v>
      </c>
      <c r="AN7" s="12">
        <f t="shared" si="9"/>
        <v>24.4699999999998</v>
      </c>
      <c r="AO7" s="12"/>
      <c r="AP7" s="12">
        <f>AP14-AP12</f>
        <v>4576.5299999997951</v>
      </c>
      <c r="AS7" s="11" t="s">
        <v>74</v>
      </c>
      <c r="AT7" s="12">
        <f t="shared" ref="AT7:BB7" si="10">AT14-AT12</f>
        <v>3411.7299999999996</v>
      </c>
      <c r="AU7" s="12">
        <f t="shared" si="10"/>
        <v>2328.710000000021</v>
      </c>
      <c r="AV7" s="12">
        <f t="shared" si="10"/>
        <v>206.38999999999942</v>
      </c>
      <c r="AW7" s="12">
        <f t="shared" si="10"/>
        <v>5551.2600000000093</v>
      </c>
      <c r="AX7" s="12">
        <f t="shared" si="10"/>
        <v>12.610000000000582</v>
      </c>
      <c r="AY7" s="12">
        <f t="shared" si="10"/>
        <v>122.67999999999302</v>
      </c>
      <c r="AZ7" s="12">
        <f t="shared" si="10"/>
        <v>42.839999999999918</v>
      </c>
      <c r="BA7" s="12">
        <f t="shared" si="10"/>
        <v>1008.380000000001</v>
      </c>
      <c r="BB7" s="12">
        <f t="shared" si="10"/>
        <v>51.739999999999782</v>
      </c>
      <c r="BC7" s="12"/>
      <c r="BD7" s="12">
        <f>BD14-BD12</f>
        <v>779520.39999999991</v>
      </c>
    </row>
    <row r="8" spans="1:56" ht="28.8" x14ac:dyDescent="0.3">
      <c r="B8" s="11" t="s">
        <v>75</v>
      </c>
      <c r="C8" s="13">
        <f t="shared" ref="C8:K8" si="11">C7-C6</f>
        <v>399.73000000000138</v>
      </c>
      <c r="D8" s="13">
        <f t="shared" si="11"/>
        <v>-43.190000000002328</v>
      </c>
      <c r="E8" s="13">
        <f t="shared" si="11"/>
        <v>-363.36999999999534</v>
      </c>
      <c r="F8" s="13">
        <f t="shared" si="11"/>
        <v>81.990000000019791</v>
      </c>
      <c r="G8" s="13">
        <f t="shared" si="11"/>
        <v>-36.31000000000131</v>
      </c>
      <c r="H8" s="13">
        <f t="shared" si="11"/>
        <v>-1.6399999999994179</v>
      </c>
      <c r="I8" s="13">
        <f t="shared" si="11"/>
        <v>-32.160000000000309</v>
      </c>
      <c r="J8" s="13">
        <f t="shared" si="11"/>
        <v>40.479999999999563</v>
      </c>
      <c r="K8" s="13">
        <f t="shared" si="11"/>
        <v>16.909999999999854</v>
      </c>
      <c r="L8" s="13"/>
      <c r="M8" s="14"/>
      <c r="Q8" s="11" t="s">
        <v>75</v>
      </c>
      <c r="R8" s="13">
        <f t="shared" ref="R8:Z8" si="12">R7-R6</f>
        <v>970.42999999999847</v>
      </c>
      <c r="S8" s="13">
        <f t="shared" si="12"/>
        <v>-500.35000000003492</v>
      </c>
      <c r="T8" s="13">
        <f t="shared" si="12"/>
        <v>-542.44000000000233</v>
      </c>
      <c r="U8" s="13">
        <f t="shared" si="12"/>
        <v>-28.410000000003492</v>
      </c>
      <c r="V8" s="13">
        <f t="shared" si="12"/>
        <v>-41.289999999999054</v>
      </c>
      <c r="W8" s="13">
        <f t="shared" si="12"/>
        <v>-207.40000000000873</v>
      </c>
      <c r="X8" s="13">
        <f t="shared" si="12"/>
        <v>-16.489999999999782</v>
      </c>
      <c r="Y8" s="13">
        <f t="shared" si="12"/>
        <v>452.3799999999992</v>
      </c>
      <c r="Z8" s="13">
        <f t="shared" si="12"/>
        <v>5.9500000000002728</v>
      </c>
      <c r="AA8" s="13"/>
      <c r="AB8" s="14"/>
      <c r="AE8" s="11" t="s">
        <v>75</v>
      </c>
      <c r="AF8" s="13">
        <f t="shared" ref="AF8:AN8" si="13">AF7-AF6</f>
        <v>1409.2200000000012</v>
      </c>
      <c r="AG8" s="13">
        <f t="shared" si="13"/>
        <v>-395.09999999997672</v>
      </c>
      <c r="AH8" s="13">
        <f t="shared" si="13"/>
        <v>-711.41999999999825</v>
      </c>
      <c r="AI8" s="13">
        <f t="shared" si="13"/>
        <v>-280.10000000000582</v>
      </c>
      <c r="AJ8" s="13">
        <f t="shared" si="13"/>
        <v>-65.360000000000582</v>
      </c>
      <c r="AK8" s="13">
        <f t="shared" si="13"/>
        <v>-288.02999999999884</v>
      </c>
      <c r="AL8" s="13">
        <f t="shared" si="13"/>
        <v>-11.630000000000109</v>
      </c>
      <c r="AM8" s="13">
        <f t="shared" si="13"/>
        <v>313.81000000000131</v>
      </c>
      <c r="AN8" s="13">
        <f t="shared" si="13"/>
        <v>22.489999999999782</v>
      </c>
      <c r="AO8" s="13"/>
      <c r="AP8" s="14"/>
      <c r="AS8" s="11" t="s">
        <v>75</v>
      </c>
      <c r="AT8" s="13">
        <f t="shared" ref="AT8:BB8" si="14">AT7-AT6</f>
        <v>2779.380000000001</v>
      </c>
      <c r="AU8" s="13">
        <f t="shared" si="14"/>
        <v>-938.64000000001397</v>
      </c>
      <c r="AV8" s="13">
        <f t="shared" si="14"/>
        <v>-1617.2299999999959</v>
      </c>
      <c r="AW8" s="13">
        <f t="shared" si="14"/>
        <v>-226.51999999998952</v>
      </c>
      <c r="AX8" s="13">
        <f t="shared" si="14"/>
        <v>-142.96000000000095</v>
      </c>
      <c r="AY8" s="13">
        <f t="shared" si="14"/>
        <v>-497.07000000000698</v>
      </c>
      <c r="AZ8" s="13">
        <f t="shared" si="14"/>
        <v>-60.2800000000002</v>
      </c>
      <c r="BA8" s="13">
        <f t="shared" si="14"/>
        <v>806.67000000000007</v>
      </c>
      <c r="BB8" s="13">
        <f t="shared" si="14"/>
        <v>45.349999999999909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2.9643357182690928</v>
      </c>
      <c r="D9" s="16">
        <f t="shared" si="15"/>
        <v>-1.3450501035057108E-2</v>
      </c>
      <c r="E9" s="16">
        <f t="shared" si="15"/>
        <v>-0.33001882552278367</v>
      </c>
      <c r="F9" s="16">
        <f t="shared" si="15"/>
        <v>4.2462095109510045E-2</v>
      </c>
      <c r="G9" s="16">
        <f t="shared" si="15"/>
        <v>-0.33921518069679063</v>
      </c>
      <c r="H9" s="16">
        <f t="shared" si="15"/>
        <v>-1.4436599385066163E-3</v>
      </c>
      <c r="I9" s="16">
        <f t="shared" si="15"/>
        <v>-1.5076578329293993</v>
      </c>
      <c r="J9" s="16">
        <f t="shared" si="15"/>
        <v>0.31362947869170921</v>
      </c>
      <c r="K9" s="16">
        <f t="shared" si="15"/>
        <v>0.7732335887915357</v>
      </c>
      <c r="L9" s="16"/>
      <c r="M9" s="17"/>
      <c r="Q9" s="15" t="s">
        <v>76</v>
      </c>
      <c r="R9" s="16">
        <f t="shared" ref="R9:Z9" si="16">R8/R5*100</f>
        <v>6.9893700614431804</v>
      </c>
      <c r="S9" s="16">
        <f t="shared" si="16"/>
        <v>-0.1558431008974161</v>
      </c>
      <c r="T9" s="16">
        <f t="shared" si="16"/>
        <v>-0.4942844825708792</v>
      </c>
      <c r="U9" s="16">
        <f t="shared" si="16"/>
        <v>-1.4707111828148612E-2</v>
      </c>
      <c r="V9" s="16">
        <f t="shared" si="16"/>
        <v>-0.38705226283556848</v>
      </c>
      <c r="W9" s="16">
        <f t="shared" si="16"/>
        <v>-0.18257280112452937</v>
      </c>
      <c r="X9" s="16">
        <f t="shared" si="16"/>
        <v>-0.78488302910587038</v>
      </c>
      <c r="Y9" s="16">
        <f t="shared" si="16"/>
        <v>3.4939752522315173</v>
      </c>
      <c r="Z9" s="16">
        <f t="shared" si="16"/>
        <v>0.26998452693720809</v>
      </c>
      <c r="AA9" s="16"/>
      <c r="AB9" s="17"/>
      <c r="AE9" s="15" t="s">
        <v>76</v>
      </c>
      <c r="AF9" s="16">
        <f t="shared" ref="AF9:AN9" si="17">AF8/AF5*100</f>
        <v>9.486630584053648</v>
      </c>
      <c r="AG9" s="16">
        <f t="shared" si="17"/>
        <v>-0.123253157118226</v>
      </c>
      <c r="AH9" s="16">
        <f t="shared" si="17"/>
        <v>-0.65148333750457599</v>
      </c>
      <c r="AI9" s="16">
        <f t="shared" si="17"/>
        <v>-0.14502175170950971</v>
      </c>
      <c r="AJ9" s="16">
        <f t="shared" si="17"/>
        <v>-0.61506495070823353</v>
      </c>
      <c r="AK9" s="16">
        <f t="shared" si="17"/>
        <v>-0.25401460008508503</v>
      </c>
      <c r="AL9" s="16">
        <f t="shared" si="17"/>
        <v>-0.55793826698521964</v>
      </c>
      <c r="AM9" s="16">
        <f t="shared" si="17"/>
        <v>2.3418988776706633</v>
      </c>
      <c r="AN9" s="16">
        <f t="shared" si="17"/>
        <v>1.0177483731412078</v>
      </c>
      <c r="AO9" s="16"/>
      <c r="AP9" s="17"/>
      <c r="AS9" s="15" t="s">
        <v>76</v>
      </c>
      <c r="AT9" s="16">
        <f t="shared" ref="AT9:BB9" si="18">AT8/AT5*100</f>
        <v>20.611451251201377</v>
      </c>
      <c r="AU9" s="16">
        <f t="shared" si="18"/>
        <v>-0.29231716349954878</v>
      </c>
      <c r="AV9" s="16">
        <f t="shared" si="18"/>
        <v>-1.4687958422550484</v>
      </c>
      <c r="AW9" s="16">
        <f t="shared" si="18"/>
        <v>-0.11731325508236919</v>
      </c>
      <c r="AX9" s="16">
        <f t="shared" si="18"/>
        <v>-1.3355605131482171</v>
      </c>
      <c r="AY9" s="16">
        <f t="shared" si="18"/>
        <v>-0.43756100343521254</v>
      </c>
      <c r="AZ9" s="16">
        <f t="shared" si="18"/>
        <v>-2.8259208385877992</v>
      </c>
      <c r="BA9" s="16">
        <f t="shared" si="18"/>
        <v>6.2498886258953519</v>
      </c>
      <c r="BB9" s="16">
        <f t="shared" si="18"/>
        <v>2.0736926819453805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692.8700000000008</v>
      </c>
      <c r="D10" s="18">
        <f t="shared" si="19"/>
        <v>1461.7300000000396</v>
      </c>
      <c r="E10" s="18">
        <f t="shared" si="19"/>
        <v>456.23000000001048</v>
      </c>
      <c r="F10" s="18">
        <f t="shared" si="19"/>
        <v>4209.1100000000151</v>
      </c>
      <c r="G10" s="18">
        <f t="shared" si="19"/>
        <v>40.549999999999272</v>
      </c>
      <c r="H10" s="18">
        <f t="shared" si="19"/>
        <v>169.10000000002037</v>
      </c>
      <c r="I10" s="18">
        <f t="shared" si="19"/>
        <v>72.019999999999982</v>
      </c>
      <c r="J10" s="18">
        <f t="shared" si="19"/>
        <v>242.65999999999985</v>
      </c>
      <c r="K10" s="18">
        <f t="shared" si="19"/>
        <v>21.529999999999745</v>
      </c>
      <c r="L10" s="18"/>
      <c r="M10" s="18">
        <f>M6+M7</f>
        <v>7479.7600000002421</v>
      </c>
      <c r="Q10" s="11" t="s">
        <v>77</v>
      </c>
      <c r="R10" s="18">
        <f t="shared" ref="R10:Z10" si="20">R6+R7</f>
        <v>1743.2899999999991</v>
      </c>
      <c r="S10" s="18">
        <f t="shared" si="20"/>
        <v>2165.7300000000396</v>
      </c>
      <c r="T10" s="18">
        <f t="shared" si="20"/>
        <v>879.67999999999302</v>
      </c>
      <c r="U10" s="18">
        <f t="shared" si="20"/>
        <v>5022.9900000000198</v>
      </c>
      <c r="V10" s="18">
        <f t="shared" si="20"/>
        <v>57.149999999999636</v>
      </c>
      <c r="W10" s="18">
        <f t="shared" si="20"/>
        <v>246.8799999999901</v>
      </c>
      <c r="X10" s="18">
        <f t="shared" si="20"/>
        <v>56.829999999999927</v>
      </c>
      <c r="Y10" s="18">
        <f t="shared" si="20"/>
        <v>555.3799999999992</v>
      </c>
      <c r="Z10" s="18">
        <f t="shared" si="20"/>
        <v>10.389999999999873</v>
      </c>
      <c r="AA10" s="18"/>
      <c r="AB10" s="18">
        <f>AB6+AB7</f>
        <v>10854.639999999898</v>
      </c>
      <c r="AE10" s="11" t="s">
        <v>77</v>
      </c>
      <c r="AF10" s="18">
        <f t="shared" ref="AF10:AN10" si="21">AF6+AF7</f>
        <v>2187.8199999999997</v>
      </c>
      <c r="AG10" s="18">
        <f t="shared" si="21"/>
        <v>2096.640000000014</v>
      </c>
      <c r="AH10" s="18">
        <f t="shared" si="21"/>
        <v>769.1200000000099</v>
      </c>
      <c r="AI10" s="18">
        <f t="shared" si="21"/>
        <v>3149.4599999999919</v>
      </c>
      <c r="AJ10" s="18">
        <f t="shared" si="21"/>
        <v>73.93999999999869</v>
      </c>
      <c r="AK10" s="18">
        <f t="shared" si="21"/>
        <v>340.30999999999767</v>
      </c>
      <c r="AL10" s="18">
        <f t="shared" si="21"/>
        <v>22.470000000000255</v>
      </c>
      <c r="AM10" s="18">
        <f t="shared" si="21"/>
        <v>441.15000000000146</v>
      </c>
      <c r="AN10" s="18">
        <f t="shared" si="21"/>
        <v>26.449999999999818</v>
      </c>
      <c r="AO10" s="18"/>
      <c r="AP10" s="18">
        <f>AP6+AP7</f>
        <v>9153.0599999997066</v>
      </c>
      <c r="AS10" s="11" t="s">
        <v>77</v>
      </c>
      <c r="AT10" s="18">
        <f t="shared" ref="AT10:BB10" si="22">AT6+AT7</f>
        <v>4044.0799999999981</v>
      </c>
      <c r="AU10" s="18">
        <f t="shared" si="22"/>
        <v>5596.0600000000559</v>
      </c>
      <c r="AV10" s="18">
        <f t="shared" si="22"/>
        <v>2030.0099999999948</v>
      </c>
      <c r="AW10" s="18">
        <f t="shared" si="22"/>
        <v>11329.040000000008</v>
      </c>
      <c r="AX10" s="18">
        <f t="shared" si="22"/>
        <v>168.18000000000211</v>
      </c>
      <c r="AY10" s="18">
        <f t="shared" si="22"/>
        <v>742.42999999999302</v>
      </c>
      <c r="AZ10" s="18">
        <f t="shared" si="22"/>
        <v>145.96000000000004</v>
      </c>
      <c r="BA10" s="18">
        <f t="shared" si="22"/>
        <v>1210.090000000002</v>
      </c>
      <c r="BB10" s="18">
        <f t="shared" si="22"/>
        <v>58.129999999999654</v>
      </c>
      <c r="BC10" s="18"/>
      <c r="BD10" s="18">
        <f>BD6+BD7</f>
        <v>1559040.7999999998</v>
      </c>
    </row>
    <row r="11" spans="1:56" ht="28.8" x14ac:dyDescent="0.3">
      <c r="B11" s="11" t="s">
        <v>78</v>
      </c>
      <c r="C11" s="19">
        <f t="shared" ref="C11:K11" si="23">C10/C5*100</f>
        <v>5.1382165189430413</v>
      </c>
      <c r="D11" s="19">
        <f t="shared" si="23"/>
        <v>0.45522113632724004</v>
      </c>
      <c r="E11" s="19">
        <f t="shared" si="23"/>
        <v>0.4143558597800176</v>
      </c>
      <c r="F11" s="19">
        <f t="shared" si="23"/>
        <v>2.1798710714275806</v>
      </c>
      <c r="G11" s="19">
        <f t="shared" si="23"/>
        <v>0.37882609686736757</v>
      </c>
      <c r="H11" s="19">
        <f t="shared" si="23"/>
        <v>0.14885542414730785</v>
      </c>
      <c r="I11" s="19">
        <f t="shared" si="23"/>
        <v>3.3762909554593987</v>
      </c>
      <c r="J11" s="19">
        <f t="shared" si="23"/>
        <v>1.8800723641139063</v>
      </c>
      <c r="K11" s="19">
        <f t="shared" si="23"/>
        <v>0.98448960181441225</v>
      </c>
      <c r="L11" s="19"/>
      <c r="M11" s="19">
        <f>M10/M5*100</f>
        <v>0.95953357987812027</v>
      </c>
      <c r="Q11" s="11" t="s">
        <v>78</v>
      </c>
      <c r="R11" s="19">
        <f t="shared" ref="R11:Z11" si="24">R10/R5*100</f>
        <v>12.555773146350891</v>
      </c>
      <c r="S11" s="19">
        <f t="shared" si="24"/>
        <v>0.67455596863504252</v>
      </c>
      <c r="T11" s="19">
        <f t="shared" si="24"/>
        <v>0.8015857488900997</v>
      </c>
      <c r="U11" s="19">
        <f t="shared" si="24"/>
        <v>2.6002701739409857</v>
      </c>
      <c r="V11" s="19">
        <f t="shared" si="24"/>
        <v>0.53572382710227917</v>
      </c>
      <c r="W11" s="19">
        <f t="shared" si="24"/>
        <v>0.21732677503191952</v>
      </c>
      <c r="X11" s="19">
        <f t="shared" si="24"/>
        <v>2.7049668007329988</v>
      </c>
      <c r="Y11" s="19">
        <f t="shared" si="24"/>
        <v>4.2894999239231204</v>
      </c>
      <c r="Z11" s="19">
        <f t="shared" si="24"/>
        <v>0.47145197224830737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14.728034036136467</v>
      </c>
      <c r="AG11" s="19">
        <f t="shared" si="25"/>
        <v>0.65405593353676106</v>
      </c>
      <c r="AH11" s="19">
        <f t="shared" si="25"/>
        <v>0.70432215082725702</v>
      </c>
      <c r="AI11" s="19">
        <f t="shared" si="25"/>
        <v>1.6306326531203916</v>
      </c>
      <c r="AJ11" s="19">
        <f t="shared" si="25"/>
        <v>0.69580634111636441</v>
      </c>
      <c r="AK11" s="19">
        <f t="shared" si="25"/>
        <v>0.30012050326339285</v>
      </c>
      <c r="AL11" s="19">
        <f t="shared" si="25"/>
        <v>1.0779770300221763</v>
      </c>
      <c r="AM11" s="19">
        <f t="shared" si="25"/>
        <v>3.292210859706231</v>
      </c>
      <c r="AN11" s="19">
        <f t="shared" si="25"/>
        <v>1.1969517327516683</v>
      </c>
      <c r="AO11" s="19"/>
      <c r="AP11" s="19">
        <f>AP10/AP5*100</f>
        <v>1.174191207824671</v>
      </c>
      <c r="AS11" s="11" t="s">
        <v>78</v>
      </c>
      <c r="AT11" s="19">
        <f t="shared" ref="AT11:BA11" si="26">AT10/AT5*100</f>
        <v>29.990270411371739</v>
      </c>
      <c r="AU11" s="19">
        <f t="shared" si="26"/>
        <v>1.7427601486973459</v>
      </c>
      <c r="AV11" s="19">
        <f t="shared" si="26"/>
        <v>1.8436896716831686</v>
      </c>
      <c r="AW11" s="19">
        <f t="shared" si="26"/>
        <v>5.8672371506199283</v>
      </c>
      <c r="AX11" s="19">
        <f t="shared" si="26"/>
        <v>1.5711707267855937</v>
      </c>
      <c r="AY11" s="19">
        <f t="shared" si="26"/>
        <v>0.65354661472307163</v>
      </c>
      <c r="AZ11" s="19">
        <f t="shared" si="26"/>
        <v>6.8425913337802573</v>
      </c>
      <c r="BA11" s="19">
        <f t="shared" si="26"/>
        <v>9.3754914987661842</v>
      </c>
      <c r="BB11" s="19">
        <f ca="1">BB11/BB5*100</f>
        <v>0</v>
      </c>
      <c r="BC11" s="19"/>
      <c r="BD11" s="19">
        <f>BD10/BD5*100</f>
        <v>199.99999999999997</v>
      </c>
    </row>
    <row r="12" spans="1:56" x14ac:dyDescent="0.3">
      <c r="B12" s="11" t="s">
        <v>79</v>
      </c>
      <c r="C12" s="12">
        <f>'00-06'!B39</f>
        <v>13338.07</v>
      </c>
      <c r="D12" s="12">
        <f>'00-06'!C39</f>
        <v>320350.82</v>
      </c>
      <c r="E12" s="12">
        <f>'00-06'!D39</f>
        <v>109696.04</v>
      </c>
      <c r="F12" s="12">
        <f>'00-06'!E39</f>
        <v>191026.3</v>
      </c>
      <c r="G12" s="12">
        <f>'00-06'!F39</f>
        <v>10665.69</v>
      </c>
      <c r="H12" s="12">
        <f>'00-06'!G39</f>
        <v>113514.79</v>
      </c>
      <c r="I12" s="12">
        <f>'00-06'!H39</f>
        <v>2081.02</v>
      </c>
      <c r="J12" s="12">
        <f>'00-06'!I39</f>
        <v>12805.86</v>
      </c>
      <c r="K12" s="12">
        <f>'00-06'!J39</f>
        <v>2184.61</v>
      </c>
      <c r="L12" s="12">
        <f>'00-06'!K39</f>
        <v>117.32</v>
      </c>
      <c r="M12" s="12">
        <f>SUM(C12:L12)</f>
        <v>775780.5199999999</v>
      </c>
      <c r="Q12" s="11" t="s">
        <v>79</v>
      </c>
      <c r="R12" s="12">
        <f>'06-12'!B39</f>
        <v>13497.94</v>
      </c>
      <c r="S12" s="12">
        <f>'06-12'!C39</f>
        <v>319727.05</v>
      </c>
      <c r="T12" s="12">
        <f>'06-12'!D39</f>
        <v>109031.41</v>
      </c>
      <c r="U12" s="12">
        <f>'06-12'!E39</f>
        <v>190646.15</v>
      </c>
      <c r="V12" s="12">
        <f>'06-12'!F39</f>
        <v>10618.59</v>
      </c>
      <c r="W12" s="12">
        <f>'06-12'!G39</f>
        <v>113371.38</v>
      </c>
      <c r="X12" s="12">
        <f>'06-12'!H39</f>
        <v>2064.29</v>
      </c>
      <c r="Y12" s="12">
        <f>'06-12'!I39</f>
        <v>12895.93</v>
      </c>
      <c r="Z12" s="12">
        <f>'06-12'!J39</f>
        <v>2201.61</v>
      </c>
      <c r="AA12" s="12">
        <f>'06-12'!K39</f>
        <v>38.729999999999997</v>
      </c>
      <c r="AB12" s="20">
        <f>SUM(R12:AA12)</f>
        <v>774093.08000000007</v>
      </c>
      <c r="AE12" s="11" t="s">
        <v>79</v>
      </c>
      <c r="AF12" s="12">
        <f>'12-18'!B39</f>
        <v>14465.5</v>
      </c>
      <c r="AG12" s="12">
        <f>'12-18'!C39</f>
        <v>319313.87</v>
      </c>
      <c r="AH12" s="12">
        <f>'12-18'!D39</f>
        <v>108459.76</v>
      </c>
      <c r="AI12" s="12">
        <f>'12-18'!E39</f>
        <v>191428.66</v>
      </c>
      <c r="AJ12" s="12">
        <f>'12-18'!F39</f>
        <v>10556.87</v>
      </c>
      <c r="AK12" s="12">
        <f>'12-18'!G39</f>
        <v>113076.95</v>
      </c>
      <c r="AL12" s="12">
        <f>'12-18'!H39</f>
        <v>2067.41</v>
      </c>
      <c r="AM12" s="12">
        <f>'12-18'!I39</f>
        <v>13336.14</v>
      </c>
      <c r="AN12" s="12">
        <f>'12-18'!J39</f>
        <v>2207.8000000000002</v>
      </c>
      <c r="AO12" s="12">
        <f>'12-18'!K39</f>
        <v>30.91</v>
      </c>
      <c r="AP12" s="20">
        <f>SUM(AF12:AO12)</f>
        <v>774943.87000000011</v>
      </c>
      <c r="AS12" s="11" t="s">
        <v>79</v>
      </c>
      <c r="AT12" s="12">
        <f>'00-18'!B39</f>
        <v>12852.29</v>
      </c>
      <c r="AU12" s="12">
        <f>'00-18'!C39</f>
        <v>317835.93</v>
      </c>
      <c r="AV12" s="12">
        <f>'00-18'!D39</f>
        <v>108282.22</v>
      </c>
      <c r="AW12" s="12">
        <f>'00-18'!E39</f>
        <v>187312.08</v>
      </c>
      <c r="AX12" s="12">
        <f>'00-18'!F39</f>
        <v>10548.55</v>
      </c>
      <c r="AY12" s="12">
        <f>'00-18'!G39</f>
        <v>112980.41</v>
      </c>
      <c r="AZ12" s="12">
        <f>'00-18'!H39</f>
        <v>2029.99</v>
      </c>
      <c r="BA12" s="12">
        <f>'00-18'!I39</f>
        <v>12705.24</v>
      </c>
      <c r="BB12" s="12">
        <f>'00-18'!J39</f>
        <v>2180.5300000000002</v>
      </c>
      <c r="BC12" s="12">
        <f>'00-18'!K39</f>
        <v>7.28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98.913059599663029</v>
      </c>
      <c r="D13" s="19">
        <f t="shared" si="27"/>
        <v>99.76566418131884</v>
      </c>
      <c r="E13" s="19">
        <f t="shared" si="27"/>
        <v>99.627812657348599</v>
      </c>
      <c r="F13" s="19">
        <f t="shared" si="27"/>
        <v>98.931295511840972</v>
      </c>
      <c r="G13" s="19">
        <f t="shared" si="27"/>
        <v>99.640979361217916</v>
      </c>
      <c r="H13" s="19">
        <f t="shared" si="27"/>
        <v>99.924850457957092</v>
      </c>
      <c r="I13" s="19">
        <f t="shared" si="27"/>
        <v>97.558025605805597</v>
      </c>
      <c r="J13" s="19">
        <f t="shared" si="27"/>
        <v>99.216778557288904</v>
      </c>
      <c r="K13" s="19">
        <f t="shared" si="27"/>
        <v>99.894371993488562</v>
      </c>
      <c r="L13" s="19"/>
      <c r="M13" s="19">
        <f>M12/M5*100</f>
        <v>99.520233210060937</v>
      </c>
      <c r="Q13" s="11" t="s">
        <v>80</v>
      </c>
      <c r="R13" s="19">
        <f t="shared" ref="R13:Z13" si="28">R12/R5*100</f>
        <v>97.216798457546147</v>
      </c>
      <c r="S13" s="19">
        <f t="shared" si="28"/>
        <v>99.584800465233769</v>
      </c>
      <c r="T13" s="19">
        <f t="shared" si="28"/>
        <v>99.35206488426951</v>
      </c>
      <c r="U13" s="19">
        <f t="shared" si="28"/>
        <v>98.692511357115436</v>
      </c>
      <c r="V13" s="19">
        <f t="shared" si="28"/>
        <v>99.538611955031072</v>
      </c>
      <c r="W13" s="19">
        <f t="shared" si="28"/>
        <v>99.800050211921771</v>
      </c>
      <c r="X13" s="19">
        <f t="shared" si="28"/>
        <v>98.255075085080563</v>
      </c>
      <c r="Y13" s="19">
        <f t="shared" si="28"/>
        <v>99.602237664154202</v>
      </c>
      <c r="Z13" s="19">
        <f t="shared" si="28"/>
        <v>99.899266277344452</v>
      </c>
      <c r="AA13" s="19"/>
      <c r="AB13" s="19">
        <f>AB12/AB5*100</f>
        <v>99.303761646263538</v>
      </c>
      <c r="AE13" s="11" t="s">
        <v>80</v>
      </c>
      <c r="AF13" s="19">
        <f t="shared" ref="AF13:AN13" si="29">AF12/AF5*100</f>
        <v>97.379298273958597</v>
      </c>
      <c r="AG13" s="19">
        <f t="shared" si="29"/>
        <v>99.611345454672502</v>
      </c>
      <c r="AH13" s="19">
        <f t="shared" si="29"/>
        <v>99.32209725583408</v>
      </c>
      <c r="AI13" s="19">
        <f t="shared" si="29"/>
        <v>99.112172797585046</v>
      </c>
      <c r="AJ13" s="19">
        <f t="shared" si="29"/>
        <v>99.344564354087709</v>
      </c>
      <c r="AK13" s="19">
        <f t="shared" si="29"/>
        <v>99.722932448325764</v>
      </c>
      <c r="AL13" s="19">
        <f t="shared" si="29"/>
        <v>99.182042351496307</v>
      </c>
      <c r="AM13" s="19">
        <f t="shared" si="29"/>
        <v>99.524844008982214</v>
      </c>
      <c r="AN13" s="19">
        <f t="shared" si="29"/>
        <v>99.910398320194773</v>
      </c>
      <c r="AO13" s="19"/>
      <c r="AP13" s="19">
        <f>AP12/AP5*100</f>
        <v>99.412904396087654</v>
      </c>
      <c r="AS13" s="11" t="s">
        <v>80</v>
      </c>
      <c r="AT13" s="19">
        <f t="shared" ref="AT13:BB13" si="30">AT12/AT5*100</f>
        <v>95.310590419914817</v>
      </c>
      <c r="AU13" s="19">
        <f t="shared" si="30"/>
        <v>98.982461343901548</v>
      </c>
      <c r="AV13" s="19">
        <f t="shared" si="30"/>
        <v>98.343757243030893</v>
      </c>
      <c r="AW13" s="19">
        <f t="shared" si="30"/>
        <v>97.007724797148853</v>
      </c>
      <c r="AX13" s="19">
        <f t="shared" si="30"/>
        <v>98.546634380033098</v>
      </c>
      <c r="AY13" s="19">
        <f t="shared" si="30"/>
        <v>99.454446190920848</v>
      </c>
      <c r="AZ13" s="19">
        <f t="shared" si="30"/>
        <v>95.165743913815973</v>
      </c>
      <c r="BA13" s="19">
        <f t="shared" si="30"/>
        <v>98.437198563564593</v>
      </c>
      <c r="BB13" s="19">
        <f t="shared" si="30"/>
        <v>99.707808241728102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'06'!B39</f>
        <v>13884.37</v>
      </c>
      <c r="D14" s="9">
        <f>'06'!C39</f>
        <v>321060.09000000003</v>
      </c>
      <c r="E14" s="9">
        <f>'06'!D39</f>
        <v>109742.47</v>
      </c>
      <c r="F14" s="9">
        <f>'06'!E39</f>
        <v>193171.85</v>
      </c>
      <c r="G14" s="9">
        <f>'06'!F39</f>
        <v>10667.81</v>
      </c>
      <c r="H14" s="9">
        <f>'06'!G39</f>
        <v>113598.52</v>
      </c>
      <c r="I14" s="9">
        <f>'06'!H39</f>
        <v>2100.9499999999998</v>
      </c>
      <c r="J14" s="9">
        <f>'06'!I39</f>
        <v>12947.43</v>
      </c>
      <c r="K14" s="9">
        <f>'06'!J39</f>
        <v>2203.83</v>
      </c>
      <c r="L14" s="9">
        <f>'06'!K39</f>
        <v>143.08000000000001</v>
      </c>
      <c r="M14" s="9">
        <f>SUM(C14:L14)</f>
        <v>779520.4</v>
      </c>
      <c r="Q14" s="9" t="s">
        <v>83</v>
      </c>
      <c r="R14" s="9">
        <f>'12'!B39</f>
        <v>14854.8</v>
      </c>
      <c r="S14" s="9">
        <f>'12'!C39</f>
        <v>320559.74</v>
      </c>
      <c r="T14" s="9">
        <f>'12'!D39</f>
        <v>109200.03</v>
      </c>
      <c r="U14" s="9">
        <f>'12'!E39</f>
        <v>193143.44</v>
      </c>
      <c r="V14" s="9">
        <f>'12'!F39</f>
        <v>10626.52</v>
      </c>
      <c r="W14" s="9">
        <f>'12'!G39</f>
        <v>113391.12</v>
      </c>
      <c r="X14" s="9">
        <f>'12'!H39</f>
        <v>2084.46</v>
      </c>
      <c r="Y14" s="9">
        <f>'12'!I39</f>
        <v>13399.81</v>
      </c>
      <c r="Z14" s="9">
        <f>'12'!J39</f>
        <v>2209.7800000000002</v>
      </c>
      <c r="AA14" s="9">
        <f>'12'!K39</f>
        <v>50.7</v>
      </c>
      <c r="AB14" s="10">
        <f>SUM(R14:AA14)</f>
        <v>779520.4</v>
      </c>
      <c r="AE14" s="9" t="s">
        <v>81</v>
      </c>
      <c r="AF14" s="9">
        <f>SUM('18'!B39)</f>
        <v>16264.02</v>
      </c>
      <c r="AG14" s="9">
        <f>SUM('18'!C39)</f>
        <v>320164.64</v>
      </c>
      <c r="AH14" s="9">
        <f>SUM('18'!D39)</f>
        <v>108488.61</v>
      </c>
      <c r="AI14" s="9">
        <f>SUM('18'!E39)</f>
        <v>192863.34</v>
      </c>
      <c r="AJ14" s="9">
        <f>SUM('18'!F39)</f>
        <v>10561.16</v>
      </c>
      <c r="AK14" s="9">
        <f>SUM('18'!G39)</f>
        <v>113103.09</v>
      </c>
      <c r="AL14" s="9">
        <f>SUM('18'!H39)</f>
        <v>2072.83</v>
      </c>
      <c r="AM14" s="9">
        <f>SUM('18'!I39)</f>
        <v>13713.62</v>
      </c>
      <c r="AN14" s="9">
        <f>SUM('18'!J39)</f>
        <v>2232.27</v>
      </c>
      <c r="AO14" s="9">
        <f>SUM('18'!K39)</f>
        <v>56.82</v>
      </c>
      <c r="AP14" s="10">
        <f>SUM(AF14:AO14)</f>
        <v>779520.39999999991</v>
      </c>
      <c r="AS14" s="9" t="s">
        <v>81</v>
      </c>
      <c r="AT14" s="9">
        <f>AF14</f>
        <v>16264.02</v>
      </c>
      <c r="AU14" s="9">
        <f t="shared" ref="AU14:BC14" si="31">AG14</f>
        <v>320164.64</v>
      </c>
      <c r="AV14" s="9">
        <f t="shared" si="31"/>
        <v>108488.61</v>
      </c>
      <c r="AW14" s="9">
        <f t="shared" si="31"/>
        <v>192863.34</v>
      </c>
      <c r="AX14" s="9">
        <f t="shared" si="31"/>
        <v>10561.16</v>
      </c>
      <c r="AY14" s="9">
        <f t="shared" si="31"/>
        <v>113103.09</v>
      </c>
      <c r="AZ14" s="9">
        <f t="shared" si="31"/>
        <v>2072.83</v>
      </c>
      <c r="BA14" s="9">
        <f t="shared" si="31"/>
        <v>13713.62</v>
      </c>
      <c r="BB14" s="9">
        <f t="shared" si="31"/>
        <v>2232.27</v>
      </c>
      <c r="BC14" s="9">
        <f t="shared" si="31"/>
        <v>56.82</v>
      </c>
      <c r="BD14" s="10">
        <f>SUM(AT14:BC14)</f>
        <v>779520.39999999991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4D1A-C7EE-4B41-90B9-AA436072E922}">
  <dimension ref="A1:BD14"/>
  <sheetViews>
    <sheetView zoomScale="85" zoomScaleNormal="85" workbookViewId="0">
      <selection activeCell="A19" sqref="A19"/>
    </sheetView>
  </sheetViews>
  <sheetFormatPr defaultRowHeight="14.4" x14ac:dyDescent="0.3"/>
  <cols>
    <col min="1" max="1" width="16.109375" bestFit="1" customWidth="1"/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7" t="s">
        <v>48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00'!B40</f>
        <v>20752.419999999998</v>
      </c>
      <c r="D5" s="9">
        <f>'tieri 00'!C40</f>
        <v>68661.210000000006</v>
      </c>
      <c r="E5" s="9">
        <f>'tieri 00'!D40</f>
        <v>83086.55</v>
      </c>
      <c r="F5" s="9">
        <f>'tieri 00'!E40</f>
        <v>24470.93</v>
      </c>
      <c r="G5" s="9">
        <f>'tieri 00'!F40</f>
        <v>18679.43</v>
      </c>
      <c r="H5" s="9">
        <f>'tieri 00'!G40</f>
        <v>2950.74</v>
      </c>
      <c r="I5" s="9">
        <f>'tieri 00'!H40</f>
        <v>23167.19</v>
      </c>
      <c r="J5" s="9">
        <f>'tieri 00'!I40</f>
        <v>2403.88</v>
      </c>
      <c r="K5" s="9">
        <f>'tieri 00'!J40</f>
        <v>4276.16</v>
      </c>
      <c r="L5" s="9">
        <f>'tieri 00'!K40</f>
        <v>11.24</v>
      </c>
      <c r="M5" s="9">
        <f>SUM(C5:L5)</f>
        <v>248459.74999999997</v>
      </c>
      <c r="Q5" s="9" t="s">
        <v>82</v>
      </c>
      <c r="R5" s="9">
        <f>C14</f>
        <v>20964.759999999998</v>
      </c>
      <c r="S5" s="9">
        <f t="shared" ref="S5:AA5" si="0">D14</f>
        <v>68541.279999999999</v>
      </c>
      <c r="T5" s="9">
        <f t="shared" si="0"/>
        <v>82881.36</v>
      </c>
      <c r="U5" s="9">
        <f t="shared" si="0"/>
        <v>24604.35</v>
      </c>
      <c r="V5" s="9">
        <f t="shared" si="0"/>
        <v>18657.72</v>
      </c>
      <c r="W5" s="9">
        <f t="shared" si="0"/>
        <v>2950.86</v>
      </c>
      <c r="X5" s="9">
        <f t="shared" si="0"/>
        <v>23163.94</v>
      </c>
      <c r="Y5" s="9">
        <f t="shared" si="0"/>
        <v>2406.8000000000002</v>
      </c>
      <c r="Z5" s="9">
        <f t="shared" si="0"/>
        <v>4277.59</v>
      </c>
      <c r="AA5" s="9">
        <f t="shared" si="0"/>
        <v>11.09</v>
      </c>
      <c r="AB5" s="10">
        <f>SUM(R5:AA5)</f>
        <v>248459.74999999997</v>
      </c>
      <c r="AE5" s="9" t="s">
        <v>83</v>
      </c>
      <c r="AF5" s="9">
        <f>R14</f>
        <v>21142.04</v>
      </c>
      <c r="AG5" s="9">
        <f t="shared" ref="AG5:AO5" si="1">S14</f>
        <v>68475.08</v>
      </c>
      <c r="AH5" s="9">
        <f t="shared" si="1"/>
        <v>82817.42</v>
      </c>
      <c r="AI5" s="9">
        <f t="shared" si="1"/>
        <v>24568.65</v>
      </c>
      <c r="AJ5" s="9">
        <f t="shared" si="1"/>
        <v>18637.150000000001</v>
      </c>
      <c r="AK5" s="9">
        <f t="shared" si="1"/>
        <v>2950.97</v>
      </c>
      <c r="AL5" s="9">
        <f t="shared" si="1"/>
        <v>23156.92</v>
      </c>
      <c r="AM5" s="9">
        <f t="shared" si="1"/>
        <v>2417.87</v>
      </c>
      <c r="AN5" s="9">
        <f t="shared" si="1"/>
        <v>4279.08</v>
      </c>
      <c r="AO5" s="9">
        <f t="shared" si="1"/>
        <v>14.57</v>
      </c>
      <c r="AP5" s="10">
        <f>SUM(AF5:AO5)</f>
        <v>248459.74999999997</v>
      </c>
      <c r="AS5" s="9" t="s">
        <v>72</v>
      </c>
      <c r="AT5" s="9">
        <f>C5</f>
        <v>20752.419999999998</v>
      </c>
      <c r="AU5" s="9">
        <f t="shared" ref="AU5:BC5" si="2">D5</f>
        <v>68661.210000000006</v>
      </c>
      <c r="AV5" s="9">
        <f t="shared" si="2"/>
        <v>83086.55</v>
      </c>
      <c r="AW5" s="9">
        <f t="shared" si="2"/>
        <v>24470.93</v>
      </c>
      <c r="AX5" s="9">
        <f t="shared" si="2"/>
        <v>18679.43</v>
      </c>
      <c r="AY5" s="9">
        <f t="shared" si="2"/>
        <v>2950.74</v>
      </c>
      <c r="AZ5" s="9">
        <f t="shared" si="2"/>
        <v>23167.19</v>
      </c>
      <c r="BA5" s="9">
        <f t="shared" si="2"/>
        <v>2403.88</v>
      </c>
      <c r="BB5" s="9">
        <f t="shared" si="2"/>
        <v>4276.16</v>
      </c>
      <c r="BC5" s="9">
        <f t="shared" si="2"/>
        <v>11.24</v>
      </c>
      <c r="BD5" s="10">
        <f>SUM(AT5:BC5)</f>
        <v>248459.74999999997</v>
      </c>
    </row>
    <row r="6" spans="1:56" ht="28.8" x14ac:dyDescent="0.3">
      <c r="B6" s="11" t="s">
        <v>73</v>
      </c>
      <c r="C6" s="12">
        <f t="shared" ref="C6:K6" si="3">C5-C12</f>
        <v>71.929999999996653</v>
      </c>
      <c r="D6" s="12">
        <f t="shared" si="3"/>
        <v>125.07000000000698</v>
      </c>
      <c r="E6" s="12">
        <f t="shared" si="3"/>
        <v>231.51000000000931</v>
      </c>
      <c r="F6" s="12">
        <f t="shared" si="3"/>
        <v>1763.119999999999</v>
      </c>
      <c r="G6" s="12">
        <f t="shared" si="3"/>
        <v>28.93999999999869</v>
      </c>
      <c r="H6" s="12">
        <f t="shared" si="3"/>
        <v>0.20999999999958163</v>
      </c>
      <c r="I6" s="12">
        <f t="shared" si="3"/>
        <v>7.4799999999995634</v>
      </c>
      <c r="J6" s="12">
        <f t="shared" si="3"/>
        <v>0.93000000000029104</v>
      </c>
      <c r="K6" s="12">
        <f t="shared" si="3"/>
        <v>0.22999999999956344</v>
      </c>
      <c r="L6" s="12"/>
      <c r="M6" s="12">
        <f>M5-M12</f>
        <v>2229.570000000007</v>
      </c>
      <c r="Q6" s="11" t="s">
        <v>73</v>
      </c>
      <c r="R6" s="12">
        <f t="shared" ref="R6:Z6" si="4">R5-R12</f>
        <v>120.68999999999869</v>
      </c>
      <c r="S6" s="12">
        <f t="shared" si="4"/>
        <v>89.869999999995343</v>
      </c>
      <c r="T6" s="12">
        <f t="shared" si="4"/>
        <v>100.77999999999884</v>
      </c>
      <c r="U6" s="12">
        <f t="shared" si="4"/>
        <v>1719.6800000000003</v>
      </c>
      <c r="V6" s="12">
        <f t="shared" si="4"/>
        <v>29.040000000000873</v>
      </c>
      <c r="W6" s="12">
        <f t="shared" si="4"/>
        <v>2.1100000000001273</v>
      </c>
      <c r="X6" s="12">
        <f t="shared" si="4"/>
        <v>10.289999999997235</v>
      </c>
      <c r="Y6" s="12">
        <f t="shared" si="4"/>
        <v>0.71000000000003638</v>
      </c>
      <c r="Z6" s="12">
        <f t="shared" si="4"/>
        <v>0.6000000000003638</v>
      </c>
      <c r="AA6" s="12"/>
      <c r="AB6" s="12">
        <f>AB5-AB12</f>
        <v>2081.1500000000233</v>
      </c>
      <c r="AE6" s="11" t="s">
        <v>73</v>
      </c>
      <c r="AF6" s="12">
        <f t="shared" ref="AF6:AN6" si="5">AF5-AF12</f>
        <v>259.62000000000262</v>
      </c>
      <c r="AG6" s="12">
        <f t="shared" si="5"/>
        <v>339.83000000000175</v>
      </c>
      <c r="AH6" s="12">
        <f t="shared" si="5"/>
        <v>244.0399999999936</v>
      </c>
      <c r="AI6" s="12">
        <f t="shared" si="5"/>
        <v>1946.260000000002</v>
      </c>
      <c r="AJ6" s="12">
        <f t="shared" si="5"/>
        <v>39.56000000000131</v>
      </c>
      <c r="AK6" s="12">
        <f t="shared" si="5"/>
        <v>2.5499999999997272</v>
      </c>
      <c r="AL6" s="12">
        <f t="shared" si="5"/>
        <v>41.539999999997235</v>
      </c>
      <c r="AM6" s="12">
        <f t="shared" si="5"/>
        <v>1.0199999999999818</v>
      </c>
      <c r="AN6" s="12">
        <f t="shared" si="5"/>
        <v>2.680000000000291</v>
      </c>
      <c r="AO6" s="12"/>
      <c r="AP6" s="12">
        <f>AP5-AP12</f>
        <v>2890.6899999999441</v>
      </c>
      <c r="AS6" s="11" t="s">
        <v>73</v>
      </c>
      <c r="AT6" s="12">
        <f t="shared" ref="AT6:BB6" si="6">AT5-AT12</f>
        <v>359.0199999999968</v>
      </c>
      <c r="AU6" s="12">
        <f t="shared" si="6"/>
        <v>549.76000000000931</v>
      </c>
      <c r="AV6" s="12">
        <f t="shared" si="6"/>
        <v>566.36000000000058</v>
      </c>
      <c r="AW6" s="12">
        <f t="shared" si="6"/>
        <v>4505.32</v>
      </c>
      <c r="AX6" s="12">
        <f t="shared" si="6"/>
        <v>97.159999999999854</v>
      </c>
      <c r="AY6" s="12">
        <f t="shared" si="6"/>
        <v>4.2999999999997272</v>
      </c>
      <c r="AZ6" s="12">
        <f t="shared" si="6"/>
        <v>59.19999999999709</v>
      </c>
      <c r="BA6" s="12">
        <f t="shared" si="6"/>
        <v>2.5900000000001455</v>
      </c>
      <c r="BB6" s="12">
        <f t="shared" si="6"/>
        <v>3.5100000000002183</v>
      </c>
      <c r="BC6" s="12"/>
      <c r="BD6" s="12">
        <f>BD5-BD12</f>
        <v>248459.74999999997</v>
      </c>
    </row>
    <row r="7" spans="1:56" ht="28.8" x14ac:dyDescent="0.3">
      <c r="B7" s="11" t="s">
        <v>74</v>
      </c>
      <c r="C7" s="12">
        <f t="shared" ref="C7:K7" si="7">C14-C12</f>
        <v>284.2699999999968</v>
      </c>
      <c r="D7" s="12">
        <f t="shared" si="7"/>
        <v>5.1399999999994179</v>
      </c>
      <c r="E7" s="12">
        <f t="shared" si="7"/>
        <v>26.320000000006985</v>
      </c>
      <c r="F7" s="12">
        <f t="shared" si="7"/>
        <v>1896.5399999999972</v>
      </c>
      <c r="G7" s="12">
        <f t="shared" si="7"/>
        <v>7.2299999999995634</v>
      </c>
      <c r="H7" s="12">
        <f t="shared" si="7"/>
        <v>0.32999999999992724</v>
      </c>
      <c r="I7" s="12">
        <f t="shared" si="7"/>
        <v>4.2299999999995634</v>
      </c>
      <c r="J7" s="12">
        <f t="shared" si="7"/>
        <v>3.8500000000003638</v>
      </c>
      <c r="K7" s="12">
        <f t="shared" si="7"/>
        <v>1.6599999999998545</v>
      </c>
      <c r="L7" s="12"/>
      <c r="M7" s="12">
        <f>M14-M12</f>
        <v>2229.570000000007</v>
      </c>
      <c r="Q7" s="11" t="s">
        <v>74</v>
      </c>
      <c r="R7" s="12">
        <f t="shared" ref="R7:Z7" si="8">R14-R12</f>
        <v>297.97000000000116</v>
      </c>
      <c r="S7" s="12">
        <f t="shared" si="8"/>
        <v>23.669999999998254</v>
      </c>
      <c r="T7" s="12">
        <f t="shared" si="8"/>
        <v>36.839999999996508</v>
      </c>
      <c r="U7" s="12">
        <f t="shared" si="8"/>
        <v>1683.9800000000032</v>
      </c>
      <c r="V7" s="12">
        <f t="shared" si="8"/>
        <v>8.4700000000011642</v>
      </c>
      <c r="W7" s="12">
        <f t="shared" si="8"/>
        <v>2.2199999999997999</v>
      </c>
      <c r="X7" s="12">
        <f t="shared" si="8"/>
        <v>3.2699999999967986</v>
      </c>
      <c r="Y7" s="12">
        <f t="shared" si="8"/>
        <v>11.779999999999745</v>
      </c>
      <c r="Z7" s="12">
        <f t="shared" si="8"/>
        <v>2.0900000000001455</v>
      </c>
      <c r="AA7" s="12"/>
      <c r="AB7" s="12">
        <f>AB14-AB12</f>
        <v>2081.1500000000233</v>
      </c>
      <c r="AE7" s="11" t="s">
        <v>74</v>
      </c>
      <c r="AF7" s="12">
        <f t="shared" ref="AF7:AN7" si="9">AF14-AF12</f>
        <v>782.70000000000073</v>
      </c>
      <c r="AG7" s="12">
        <f t="shared" si="9"/>
        <v>45.429999999993015</v>
      </c>
      <c r="AH7" s="12">
        <f t="shared" si="9"/>
        <v>105.88999999999942</v>
      </c>
      <c r="AI7" s="12">
        <f t="shared" si="9"/>
        <v>1903.7000000000007</v>
      </c>
      <c r="AJ7" s="12">
        <f t="shared" si="9"/>
        <v>15.049999999999272</v>
      </c>
      <c r="AK7" s="12">
        <f t="shared" si="9"/>
        <v>4.0999999999999091</v>
      </c>
      <c r="AL7" s="12">
        <f t="shared" si="9"/>
        <v>9.6899999999986903</v>
      </c>
      <c r="AM7" s="12">
        <f t="shared" si="9"/>
        <v>12.710000000000036</v>
      </c>
      <c r="AN7" s="12">
        <f t="shared" si="9"/>
        <v>9.6300000000001091</v>
      </c>
      <c r="AO7" s="12"/>
      <c r="AP7" s="12">
        <f>AP14-AP12</f>
        <v>2890.6899999999441</v>
      </c>
      <c r="AS7" s="11" t="s">
        <v>74</v>
      </c>
      <c r="AT7" s="12">
        <f t="shared" ref="AT7:BB7" si="10">AT14-AT12</f>
        <v>1271.7199999999975</v>
      </c>
      <c r="AU7" s="12">
        <f t="shared" si="10"/>
        <v>69.229999999995925</v>
      </c>
      <c r="AV7" s="12">
        <f t="shared" si="10"/>
        <v>159.08000000000175</v>
      </c>
      <c r="AW7" s="12">
        <f t="shared" si="10"/>
        <v>4560.4799999999996</v>
      </c>
      <c r="AX7" s="12">
        <f t="shared" si="10"/>
        <v>30.369999999998981</v>
      </c>
      <c r="AY7" s="12">
        <f t="shared" si="10"/>
        <v>6.0799999999999272</v>
      </c>
      <c r="AZ7" s="12">
        <f t="shared" si="10"/>
        <v>17.079999999998108</v>
      </c>
      <c r="BA7" s="12">
        <f t="shared" si="10"/>
        <v>28.269999999999982</v>
      </c>
      <c r="BB7" s="12">
        <f t="shared" si="10"/>
        <v>13.380000000000109</v>
      </c>
      <c r="BC7" s="12"/>
      <c r="BD7" s="12">
        <f>BD14-BD12</f>
        <v>248459.74999999997</v>
      </c>
    </row>
    <row r="8" spans="1:56" ht="28.8" x14ac:dyDescent="0.3">
      <c r="B8" s="11" t="s">
        <v>75</v>
      </c>
      <c r="C8" s="13">
        <f t="shared" ref="C8:K8" si="11">C7-C6</f>
        <v>212.34000000000015</v>
      </c>
      <c r="D8" s="13">
        <f t="shared" si="11"/>
        <v>-119.93000000000757</v>
      </c>
      <c r="E8" s="13">
        <f t="shared" si="11"/>
        <v>-205.19000000000233</v>
      </c>
      <c r="F8" s="13">
        <f t="shared" si="11"/>
        <v>133.41999999999825</v>
      </c>
      <c r="G8" s="13">
        <f t="shared" si="11"/>
        <v>-21.709999999999127</v>
      </c>
      <c r="H8" s="13">
        <f t="shared" si="11"/>
        <v>0.12000000000034561</v>
      </c>
      <c r="I8" s="13">
        <f t="shared" si="11"/>
        <v>-3.25</v>
      </c>
      <c r="J8" s="13">
        <f t="shared" si="11"/>
        <v>2.9200000000000728</v>
      </c>
      <c r="K8" s="13">
        <f t="shared" si="11"/>
        <v>1.430000000000291</v>
      </c>
      <c r="L8" s="13"/>
      <c r="M8" s="14"/>
      <c r="Q8" s="11" t="s">
        <v>75</v>
      </c>
      <c r="R8" s="13">
        <f t="shared" ref="R8:Z8" si="12">R7-R6</f>
        <v>177.28000000000247</v>
      </c>
      <c r="S8" s="13">
        <f t="shared" si="12"/>
        <v>-66.19999999999709</v>
      </c>
      <c r="T8" s="13">
        <f t="shared" si="12"/>
        <v>-63.940000000002328</v>
      </c>
      <c r="U8" s="13">
        <f t="shared" si="12"/>
        <v>-35.69999999999709</v>
      </c>
      <c r="V8" s="13">
        <f t="shared" si="12"/>
        <v>-20.569999999999709</v>
      </c>
      <c r="W8" s="13">
        <f t="shared" si="12"/>
        <v>0.10999999999967258</v>
      </c>
      <c r="X8" s="13">
        <f t="shared" si="12"/>
        <v>-7.0200000000004366</v>
      </c>
      <c r="Y8" s="13">
        <f t="shared" si="12"/>
        <v>11.069999999999709</v>
      </c>
      <c r="Z8" s="13">
        <f t="shared" si="12"/>
        <v>1.4899999999997817</v>
      </c>
      <c r="AA8" s="13"/>
      <c r="AB8" s="14"/>
      <c r="AE8" s="11" t="s">
        <v>75</v>
      </c>
      <c r="AF8" s="13">
        <f t="shared" ref="AF8:AN8" si="13">AF7-AF6</f>
        <v>523.07999999999811</v>
      </c>
      <c r="AG8" s="13">
        <f t="shared" si="13"/>
        <v>-294.40000000000873</v>
      </c>
      <c r="AH8" s="13">
        <f t="shared" si="13"/>
        <v>-138.14999999999418</v>
      </c>
      <c r="AI8" s="13">
        <f t="shared" si="13"/>
        <v>-42.56000000000131</v>
      </c>
      <c r="AJ8" s="13">
        <f t="shared" si="13"/>
        <v>-24.510000000002037</v>
      </c>
      <c r="AK8" s="13">
        <f t="shared" si="13"/>
        <v>1.5500000000001819</v>
      </c>
      <c r="AL8" s="13">
        <f t="shared" si="13"/>
        <v>-31.849999999998545</v>
      </c>
      <c r="AM8" s="13">
        <f t="shared" si="13"/>
        <v>11.690000000000055</v>
      </c>
      <c r="AN8" s="13">
        <f t="shared" si="13"/>
        <v>6.9499999999998181</v>
      </c>
      <c r="AO8" s="13"/>
      <c r="AP8" s="14"/>
      <c r="AS8" s="11" t="s">
        <v>75</v>
      </c>
      <c r="AT8" s="13">
        <f t="shared" ref="AT8:BB8" si="14">AT7-AT6</f>
        <v>912.70000000000073</v>
      </c>
      <c r="AU8" s="13">
        <f t="shared" si="14"/>
        <v>-480.53000000001339</v>
      </c>
      <c r="AV8" s="13">
        <f t="shared" si="14"/>
        <v>-407.27999999999884</v>
      </c>
      <c r="AW8" s="13">
        <f t="shared" si="14"/>
        <v>55.159999999999854</v>
      </c>
      <c r="AX8" s="13">
        <f t="shared" si="14"/>
        <v>-66.790000000000873</v>
      </c>
      <c r="AY8" s="13">
        <f t="shared" si="14"/>
        <v>1.7800000000002001</v>
      </c>
      <c r="AZ8" s="13">
        <f t="shared" si="14"/>
        <v>-42.119999999998981</v>
      </c>
      <c r="BA8" s="13">
        <f t="shared" si="14"/>
        <v>25.679999999999836</v>
      </c>
      <c r="BB8" s="13">
        <f t="shared" si="14"/>
        <v>9.8699999999998909</v>
      </c>
      <c r="BC8" s="13"/>
      <c r="BD8" s="14"/>
    </row>
    <row r="9" spans="1:56" x14ac:dyDescent="0.3">
      <c r="B9" s="15" t="s">
        <v>76</v>
      </c>
      <c r="C9" s="16">
        <f t="shared" ref="C9:K9" si="15">C8/C5*100</f>
        <v>1.0232059682677981</v>
      </c>
      <c r="D9" s="16">
        <f t="shared" si="15"/>
        <v>-0.17466922007347024</v>
      </c>
      <c r="E9" s="16">
        <f t="shared" si="15"/>
        <v>-0.24695934540548659</v>
      </c>
      <c r="F9" s="16">
        <f t="shared" si="15"/>
        <v>0.54521834683029313</v>
      </c>
      <c r="G9" s="16">
        <f t="shared" si="15"/>
        <v>-0.11622410319800511</v>
      </c>
      <c r="H9" s="16">
        <f t="shared" si="15"/>
        <v>4.0667764696430599E-3</v>
      </c>
      <c r="I9" s="16">
        <f t="shared" si="15"/>
        <v>-1.402846007651338E-2</v>
      </c>
      <c r="J9" s="16">
        <f t="shared" si="15"/>
        <v>0.12147028969832407</v>
      </c>
      <c r="K9" s="16">
        <f t="shared" si="15"/>
        <v>3.3441218289313103E-2</v>
      </c>
      <c r="L9" s="16"/>
      <c r="M9" s="17"/>
      <c r="Q9" s="15" t="s">
        <v>76</v>
      </c>
      <c r="R9" s="16">
        <f t="shared" ref="R9:Z9" si="16">R8/R5*100</f>
        <v>0.84560948944801884</v>
      </c>
      <c r="S9" s="16">
        <f t="shared" si="16"/>
        <v>-9.6584131489807448E-2</v>
      </c>
      <c r="T9" s="16">
        <f t="shared" si="16"/>
        <v>-7.7146417481569238E-2</v>
      </c>
      <c r="U9" s="16">
        <f t="shared" si="16"/>
        <v>-0.14509629394800955</v>
      </c>
      <c r="V9" s="16">
        <f t="shared" si="16"/>
        <v>-0.11024926947129504</v>
      </c>
      <c r="W9" s="16">
        <f t="shared" si="16"/>
        <v>3.7277268321666422E-3</v>
      </c>
      <c r="X9" s="16">
        <f t="shared" si="16"/>
        <v>-3.030572519183022E-2</v>
      </c>
      <c r="Y9" s="16">
        <f t="shared" si="16"/>
        <v>0.45994681735082715</v>
      </c>
      <c r="Z9" s="16">
        <f t="shared" si="16"/>
        <v>3.4832697850887571E-2</v>
      </c>
      <c r="AA9" s="16"/>
      <c r="AB9" s="17"/>
      <c r="AE9" s="15" t="s">
        <v>76</v>
      </c>
      <c r="AF9" s="16">
        <f t="shared" ref="AF9:AN9" si="17">AF8/AF5*100</f>
        <v>2.4741226485239745</v>
      </c>
      <c r="AG9" s="16">
        <f t="shared" si="17"/>
        <v>-0.42993743125237488</v>
      </c>
      <c r="AH9" s="16">
        <f t="shared" si="17"/>
        <v>-0.16681273094476282</v>
      </c>
      <c r="AI9" s="16">
        <f t="shared" si="17"/>
        <v>-0.17322889129032856</v>
      </c>
      <c r="AJ9" s="16">
        <f t="shared" si="17"/>
        <v>-0.13151152402594837</v>
      </c>
      <c r="AK9" s="16">
        <f t="shared" si="17"/>
        <v>5.2525101915647458E-2</v>
      </c>
      <c r="AL9" s="16">
        <f t="shared" si="17"/>
        <v>-0.13753988008767379</v>
      </c>
      <c r="AM9" s="16">
        <f t="shared" si="17"/>
        <v>0.4834833965432408</v>
      </c>
      <c r="AN9" s="16">
        <f t="shared" si="17"/>
        <v>0.16241808986978085</v>
      </c>
      <c r="AO9" s="16"/>
      <c r="AP9" s="17"/>
      <c r="AS9" s="15" t="s">
        <v>76</v>
      </c>
      <c r="AT9" s="16">
        <f t="shared" ref="AT9:BB9" si="18">AT8/AT5*100</f>
        <v>4.3980412886786251</v>
      </c>
      <c r="AU9" s="16">
        <f t="shared" si="18"/>
        <v>-0.69985658569083375</v>
      </c>
      <c r="AV9" s="16">
        <f t="shared" si="18"/>
        <v>-0.4901876416820759</v>
      </c>
      <c r="AW9" s="16">
        <f t="shared" si="18"/>
        <v>0.22541031337999762</v>
      </c>
      <c r="AX9" s="16">
        <f t="shared" si="18"/>
        <v>-0.35755909040051476</v>
      </c>
      <c r="AY9" s="16">
        <f t="shared" si="18"/>
        <v>6.0323850966205093E-2</v>
      </c>
      <c r="AZ9" s="16">
        <f t="shared" si="18"/>
        <v>-0.18180884259160901</v>
      </c>
      <c r="BA9" s="16">
        <f t="shared" si="18"/>
        <v>1.0682729587167343</v>
      </c>
      <c r="BB9" s="16">
        <f t="shared" si="18"/>
        <v>0.23081456259821642</v>
      </c>
      <c r="BC9" s="16"/>
      <c r="BD9" s="17"/>
    </row>
    <row r="10" spans="1:56" ht="43.2" x14ac:dyDescent="0.3">
      <c r="B10" s="11" t="s">
        <v>77</v>
      </c>
      <c r="C10" s="18">
        <f t="shared" ref="C10:K10" si="19">C6+C7</f>
        <v>356.19999999999345</v>
      </c>
      <c r="D10" s="18">
        <f t="shared" si="19"/>
        <v>130.2100000000064</v>
      </c>
      <c r="E10" s="18">
        <f t="shared" si="19"/>
        <v>257.8300000000163</v>
      </c>
      <c r="F10" s="18">
        <f t="shared" si="19"/>
        <v>3659.6599999999962</v>
      </c>
      <c r="G10" s="18">
        <f t="shared" si="19"/>
        <v>36.169999999998254</v>
      </c>
      <c r="H10" s="18">
        <f t="shared" si="19"/>
        <v>0.53999999999950887</v>
      </c>
      <c r="I10" s="18">
        <f t="shared" si="19"/>
        <v>11.709999999999127</v>
      </c>
      <c r="J10" s="18">
        <f t="shared" si="19"/>
        <v>4.7800000000006548</v>
      </c>
      <c r="K10" s="18">
        <f t="shared" si="19"/>
        <v>1.8899999999994179</v>
      </c>
      <c r="L10" s="18"/>
      <c r="M10" s="18">
        <f>M6+M7</f>
        <v>4459.140000000014</v>
      </c>
      <c r="Q10" s="11" t="s">
        <v>77</v>
      </c>
      <c r="R10" s="18">
        <f t="shared" ref="R10:Z10" si="20">R6+R7</f>
        <v>418.65999999999985</v>
      </c>
      <c r="S10" s="18">
        <f t="shared" si="20"/>
        <v>113.5399999999936</v>
      </c>
      <c r="T10" s="18">
        <f t="shared" si="20"/>
        <v>137.61999999999534</v>
      </c>
      <c r="U10" s="18">
        <f t="shared" si="20"/>
        <v>3403.6600000000035</v>
      </c>
      <c r="V10" s="18">
        <f t="shared" si="20"/>
        <v>37.510000000002037</v>
      </c>
      <c r="W10" s="18">
        <f t="shared" si="20"/>
        <v>4.3299999999999272</v>
      </c>
      <c r="X10" s="18">
        <f t="shared" si="20"/>
        <v>13.559999999994034</v>
      </c>
      <c r="Y10" s="18">
        <f t="shared" si="20"/>
        <v>12.489999999999782</v>
      </c>
      <c r="Z10" s="18">
        <f t="shared" si="20"/>
        <v>2.6900000000005093</v>
      </c>
      <c r="AA10" s="18"/>
      <c r="AB10" s="18">
        <f>AB6+AB7</f>
        <v>4162.3000000000466</v>
      </c>
      <c r="AE10" s="11" t="s">
        <v>77</v>
      </c>
      <c r="AF10" s="18">
        <f t="shared" ref="AF10:AN10" si="21">AF6+AF7</f>
        <v>1042.3200000000033</v>
      </c>
      <c r="AG10" s="18">
        <f t="shared" si="21"/>
        <v>385.25999999999476</v>
      </c>
      <c r="AH10" s="18">
        <f t="shared" si="21"/>
        <v>349.92999999999302</v>
      </c>
      <c r="AI10" s="18">
        <f t="shared" si="21"/>
        <v>3849.9600000000028</v>
      </c>
      <c r="AJ10" s="18">
        <f t="shared" si="21"/>
        <v>54.610000000000582</v>
      </c>
      <c r="AK10" s="18">
        <f t="shared" si="21"/>
        <v>6.6499999999996362</v>
      </c>
      <c r="AL10" s="18">
        <f t="shared" si="21"/>
        <v>51.229999999995925</v>
      </c>
      <c r="AM10" s="18">
        <f t="shared" si="21"/>
        <v>13.730000000000018</v>
      </c>
      <c r="AN10" s="18">
        <f t="shared" si="21"/>
        <v>12.3100000000004</v>
      </c>
      <c r="AO10" s="18"/>
      <c r="AP10" s="18">
        <f>AP6+AP7</f>
        <v>5781.3799999998882</v>
      </c>
      <c r="AS10" s="11" t="s">
        <v>77</v>
      </c>
      <c r="AT10" s="18">
        <f t="shared" ref="AT10:BB10" si="22">AT6+AT7</f>
        <v>1630.7399999999943</v>
      </c>
      <c r="AU10" s="18">
        <f t="shared" si="22"/>
        <v>618.99000000000524</v>
      </c>
      <c r="AV10" s="18">
        <f t="shared" si="22"/>
        <v>725.44000000000233</v>
      </c>
      <c r="AW10" s="18">
        <f t="shared" si="22"/>
        <v>9065.7999999999993</v>
      </c>
      <c r="AX10" s="18">
        <f t="shared" si="22"/>
        <v>127.52999999999884</v>
      </c>
      <c r="AY10" s="18">
        <f t="shared" si="22"/>
        <v>10.379999999999654</v>
      </c>
      <c r="AZ10" s="18">
        <f t="shared" si="22"/>
        <v>76.279999999995198</v>
      </c>
      <c r="BA10" s="18">
        <f t="shared" si="22"/>
        <v>30.860000000000127</v>
      </c>
      <c r="BB10" s="18">
        <f t="shared" si="22"/>
        <v>16.890000000000327</v>
      </c>
      <c r="BC10" s="18"/>
      <c r="BD10" s="18">
        <f>BD6+BD7</f>
        <v>496919.49999999994</v>
      </c>
    </row>
    <row r="11" spans="1:56" ht="28.8" x14ac:dyDescent="0.3">
      <c r="B11" s="11" t="s">
        <v>78</v>
      </c>
      <c r="C11" s="19">
        <f t="shared" ref="C11:K11" si="23">C10/C5*100</f>
        <v>1.7164263252189071</v>
      </c>
      <c r="D11" s="19">
        <f t="shared" si="23"/>
        <v>0.1896412836301696</v>
      </c>
      <c r="E11" s="19">
        <f t="shared" si="23"/>
        <v>0.3103149667425309</v>
      </c>
      <c r="F11" s="19">
        <f t="shared" si="23"/>
        <v>14.955132477596871</v>
      </c>
      <c r="G11" s="19">
        <f t="shared" si="23"/>
        <v>0.19363545889782638</v>
      </c>
      <c r="H11" s="19">
        <f t="shared" si="23"/>
        <v>1.830049411332442E-2</v>
      </c>
      <c r="I11" s="19">
        <f t="shared" si="23"/>
        <v>5.054562076798752E-2</v>
      </c>
      <c r="J11" s="19">
        <f t="shared" si="23"/>
        <v>0.19884520025960756</v>
      </c>
      <c r="K11" s="19">
        <f t="shared" si="23"/>
        <v>4.4198533263475129E-2</v>
      </c>
      <c r="L11" s="19"/>
      <c r="M11" s="19">
        <f>M10/M5*100</f>
        <v>1.7947132281989395</v>
      </c>
      <c r="Q11" s="11" t="s">
        <v>78</v>
      </c>
      <c r="R11" s="19">
        <f t="shared" ref="R11:Z11" si="24">R10/R5*100</f>
        <v>1.9969701537246305</v>
      </c>
      <c r="S11" s="19">
        <f t="shared" si="24"/>
        <v>0.16565199832858912</v>
      </c>
      <c r="T11" s="19">
        <f t="shared" si="24"/>
        <v>0.16604457262766362</v>
      </c>
      <c r="U11" s="19">
        <f t="shared" si="24"/>
        <v>13.83357008008748</v>
      </c>
      <c r="V11" s="19">
        <f t="shared" si="24"/>
        <v>0.20104278550649293</v>
      </c>
      <c r="W11" s="19">
        <f t="shared" si="24"/>
        <v>0.14673688348481212</v>
      </c>
      <c r="X11" s="19">
        <f t="shared" si="24"/>
        <v>5.8539264045728116E-2</v>
      </c>
      <c r="Y11" s="19">
        <f t="shared" si="24"/>
        <v>0.51894631876349429</v>
      </c>
      <c r="Z11" s="19">
        <f t="shared" si="24"/>
        <v>6.2885877328133583E-2</v>
      </c>
      <c r="AA11" s="19"/>
      <c r="AB11" s="19">
        <f ca="1">AB11/AB5*100</f>
        <v>0</v>
      </c>
      <c r="AE11" s="11" t="s">
        <v>78</v>
      </c>
      <c r="AF11" s="19">
        <f t="shared" ref="AF11:AN11" si="25">AF10/AF5*100</f>
        <v>4.9300824329156656</v>
      </c>
      <c r="AG11" s="19">
        <f t="shared" si="25"/>
        <v>0.56262803928085192</v>
      </c>
      <c r="AH11" s="19">
        <f t="shared" si="25"/>
        <v>0.42253187795513675</v>
      </c>
      <c r="AI11" s="19">
        <f t="shared" si="25"/>
        <v>15.670213870114974</v>
      </c>
      <c r="AJ11" s="19">
        <f t="shared" si="25"/>
        <v>0.29301690440867073</v>
      </c>
      <c r="AK11" s="19">
        <f t="shared" si="25"/>
        <v>0.22534963079935197</v>
      </c>
      <c r="AL11" s="19">
        <f t="shared" si="25"/>
        <v>0.22122976630741883</v>
      </c>
      <c r="AM11" s="19">
        <f t="shared" si="25"/>
        <v>0.56785517831810728</v>
      </c>
      <c r="AN11" s="19">
        <f t="shared" si="25"/>
        <v>0.28767865989886615</v>
      </c>
      <c r="AO11" s="19"/>
      <c r="AP11" s="19">
        <f>AP10/AP5*100</f>
        <v>2.3268879567011918</v>
      </c>
      <c r="AS11" s="11" t="s">
        <v>78</v>
      </c>
      <c r="AT11" s="19">
        <f t="shared" ref="AT11:BA11" si="26">AT10/AT5*100</f>
        <v>7.8580714923849575</v>
      </c>
      <c r="AU11" s="19">
        <f t="shared" si="26"/>
        <v>0.90151338725315977</v>
      </c>
      <c r="AV11" s="19">
        <f t="shared" si="26"/>
        <v>0.87311363872973702</v>
      </c>
      <c r="AW11" s="19">
        <f t="shared" si="26"/>
        <v>37.047222970275342</v>
      </c>
      <c r="AX11" s="19">
        <f t="shared" si="26"/>
        <v>0.68272961219908113</v>
      </c>
      <c r="AY11" s="19">
        <f t="shared" si="26"/>
        <v>0.3517761646230998</v>
      </c>
      <c r="AZ11" s="19">
        <f t="shared" si="26"/>
        <v>0.32925874911888409</v>
      </c>
      <c r="BA11" s="19">
        <f t="shared" si="26"/>
        <v>1.2837579246884256</v>
      </c>
      <c r="BB11" s="19">
        <f ca="1">BB11/BB5*100</f>
        <v>0</v>
      </c>
      <c r="BC11" s="19"/>
      <c r="BD11" s="19">
        <f>BD10/BD5*100</f>
        <v>200</v>
      </c>
    </row>
    <row r="12" spans="1:56" x14ac:dyDescent="0.3">
      <c r="B12" s="11" t="s">
        <v>79</v>
      </c>
      <c r="C12" s="12">
        <f>'00-06'!B40</f>
        <v>20680.490000000002</v>
      </c>
      <c r="D12" s="12">
        <f>'00-06'!C40</f>
        <v>68536.14</v>
      </c>
      <c r="E12" s="12">
        <f>'00-06'!D40</f>
        <v>82855.039999999994</v>
      </c>
      <c r="F12" s="12">
        <f>'00-06'!E40</f>
        <v>22707.81</v>
      </c>
      <c r="G12" s="12">
        <f>'00-06'!F40</f>
        <v>18650.490000000002</v>
      </c>
      <c r="H12" s="12">
        <f>'00-06'!G40</f>
        <v>2950.53</v>
      </c>
      <c r="I12" s="12">
        <f>'00-06'!H40</f>
        <v>23159.71</v>
      </c>
      <c r="J12" s="12">
        <f>'00-06'!I40</f>
        <v>2402.9499999999998</v>
      </c>
      <c r="K12" s="12">
        <f>'00-06'!J40</f>
        <v>4275.93</v>
      </c>
      <c r="L12" s="12">
        <f>'00-06'!K40</f>
        <v>11.09</v>
      </c>
      <c r="M12" s="12">
        <f>SUM(C12:L12)</f>
        <v>246230.17999999996</v>
      </c>
      <c r="Q12" s="11" t="s">
        <v>79</v>
      </c>
      <c r="R12" s="12">
        <f>'06-12'!B40</f>
        <v>20844.07</v>
      </c>
      <c r="S12" s="12">
        <f>'06-12'!C40</f>
        <v>68451.41</v>
      </c>
      <c r="T12" s="12">
        <f>'06-12'!D40</f>
        <v>82780.58</v>
      </c>
      <c r="U12" s="12">
        <f>'06-12'!E40</f>
        <v>22884.67</v>
      </c>
      <c r="V12" s="12">
        <f>'06-12'!F40</f>
        <v>18628.68</v>
      </c>
      <c r="W12" s="12">
        <f>'06-12'!G40</f>
        <v>2948.75</v>
      </c>
      <c r="X12" s="12">
        <f>'06-12'!H40</f>
        <v>23153.65</v>
      </c>
      <c r="Y12" s="12">
        <f>'06-12'!I40</f>
        <v>2406.09</v>
      </c>
      <c r="Z12" s="12">
        <f>'06-12'!J40</f>
        <v>4276.99</v>
      </c>
      <c r="AA12" s="12">
        <f>'06-12'!K40</f>
        <v>3.71</v>
      </c>
      <c r="AB12" s="20">
        <f>SUM(R12:AA12)</f>
        <v>246378.59999999995</v>
      </c>
      <c r="AE12" s="11" t="s">
        <v>79</v>
      </c>
      <c r="AF12" s="12">
        <f>'12-18'!B40</f>
        <v>20882.419999999998</v>
      </c>
      <c r="AG12" s="12">
        <f>'12-18'!C40</f>
        <v>68135.25</v>
      </c>
      <c r="AH12" s="12">
        <f>'12-18'!D40</f>
        <v>82573.38</v>
      </c>
      <c r="AI12" s="12">
        <f>'12-18'!E40</f>
        <v>22622.39</v>
      </c>
      <c r="AJ12" s="12">
        <f>'12-18'!F40</f>
        <v>18597.59</v>
      </c>
      <c r="AK12" s="12">
        <f>'12-18'!G40</f>
        <v>2948.42</v>
      </c>
      <c r="AL12" s="12">
        <f>'12-18'!H40</f>
        <v>23115.38</v>
      </c>
      <c r="AM12" s="12">
        <f>'12-18'!I40</f>
        <v>2416.85</v>
      </c>
      <c r="AN12" s="12">
        <f>'12-18'!J40</f>
        <v>4276.3999999999996</v>
      </c>
      <c r="AO12" s="12">
        <f>'12-18'!K40</f>
        <v>0.98</v>
      </c>
      <c r="AP12" s="20">
        <f>SUM(AF12:AO12)</f>
        <v>245569.06000000003</v>
      </c>
      <c r="AS12" s="11" t="s">
        <v>79</v>
      </c>
      <c r="AT12" s="12">
        <f>'00-18'!B40</f>
        <v>20393.400000000001</v>
      </c>
      <c r="AU12" s="12">
        <f>'00-18'!C40</f>
        <v>68111.45</v>
      </c>
      <c r="AV12" s="12">
        <f>'00-18'!D40</f>
        <v>82520.19</v>
      </c>
      <c r="AW12" s="12">
        <f>'00-18'!E40</f>
        <v>19965.61</v>
      </c>
      <c r="AX12" s="12">
        <f>'00-18'!F40</f>
        <v>18582.27</v>
      </c>
      <c r="AY12" s="12">
        <f>'00-18'!G40</f>
        <v>2946.44</v>
      </c>
      <c r="AZ12" s="12">
        <f>'00-18'!H40</f>
        <v>23107.99</v>
      </c>
      <c r="BA12" s="12">
        <f>'00-18'!I40</f>
        <v>2401.29</v>
      </c>
      <c r="BB12" s="12">
        <f>'00-18'!J40</f>
        <v>4272.6499999999996</v>
      </c>
      <c r="BC12" s="12">
        <f>'00-18'!K40</f>
        <v>0</v>
      </c>
      <c r="BD12" s="12">
        <f>'00-18'!L30</f>
        <v>0</v>
      </c>
    </row>
    <row r="13" spans="1:56" x14ac:dyDescent="0.3">
      <c r="B13" s="11" t="s">
        <v>80</v>
      </c>
      <c r="C13" s="19">
        <f t="shared" ref="C13:K13" si="27">C12/C5*100</f>
        <v>99.653389821524442</v>
      </c>
      <c r="D13" s="19">
        <f t="shared" si="27"/>
        <v>99.817844748148175</v>
      </c>
      <c r="E13" s="19">
        <f t="shared" si="27"/>
        <v>99.721362843925988</v>
      </c>
      <c r="F13" s="19">
        <f t="shared" si="27"/>
        <v>92.795042934616717</v>
      </c>
      <c r="G13" s="19">
        <f t="shared" si="27"/>
        <v>99.845070218952088</v>
      </c>
      <c r="H13" s="19">
        <f t="shared" si="27"/>
        <v>99.992883141178154</v>
      </c>
      <c r="I13" s="19">
        <f t="shared" si="27"/>
        <v>99.967712959577753</v>
      </c>
      <c r="J13" s="19">
        <f t="shared" si="27"/>
        <v>99.961312544719362</v>
      </c>
      <c r="K13" s="19">
        <f t="shared" si="27"/>
        <v>99.994621342512929</v>
      </c>
      <c r="L13" s="19"/>
      <c r="M13" s="19">
        <f>M12/M5*100</f>
        <v>99.102643385900535</v>
      </c>
      <c r="Q13" s="11" t="s">
        <v>80</v>
      </c>
      <c r="R13" s="19">
        <f t="shared" ref="R13:Z13" si="28">R12/R5*100</f>
        <v>99.424319667861695</v>
      </c>
      <c r="S13" s="19">
        <f t="shared" si="28"/>
        <v>99.868881935090798</v>
      </c>
      <c r="T13" s="19">
        <f t="shared" si="28"/>
        <v>99.878404504945379</v>
      </c>
      <c r="U13" s="19">
        <f t="shared" si="28"/>
        <v>93.010666812982251</v>
      </c>
      <c r="V13" s="19">
        <f t="shared" si="28"/>
        <v>99.844353972511101</v>
      </c>
      <c r="W13" s="19">
        <f t="shared" si="28"/>
        <v>99.928495421673674</v>
      </c>
      <c r="X13" s="19">
        <f t="shared" si="28"/>
        <v>99.955577505381228</v>
      </c>
      <c r="Y13" s="19">
        <f t="shared" si="28"/>
        <v>99.970500249293664</v>
      </c>
      <c r="Z13" s="19">
        <f t="shared" si="28"/>
        <v>99.98597341026138</v>
      </c>
      <c r="AA13" s="19"/>
      <c r="AB13" s="19">
        <f>AB12/AB5*100</f>
        <v>99.162379419604179</v>
      </c>
      <c r="AE13" s="11" t="s">
        <v>80</v>
      </c>
      <c r="AF13" s="19">
        <f t="shared" ref="AF13:AN13" si="29">AF12/AF5*100</f>
        <v>98.772020107804153</v>
      </c>
      <c r="AG13" s="19">
        <f t="shared" si="29"/>
        <v>99.503717264733382</v>
      </c>
      <c r="AH13" s="19">
        <f t="shared" si="29"/>
        <v>99.705327695550054</v>
      </c>
      <c r="AI13" s="19">
        <f t="shared" si="29"/>
        <v>92.07827861929735</v>
      </c>
      <c r="AJ13" s="19">
        <f t="shared" si="29"/>
        <v>99.787735785782701</v>
      </c>
      <c r="AK13" s="19">
        <f t="shared" si="29"/>
        <v>99.913587735558153</v>
      </c>
      <c r="AL13" s="19">
        <f t="shared" si="29"/>
        <v>99.820615176802448</v>
      </c>
      <c r="AM13" s="19">
        <f t="shared" si="29"/>
        <v>99.957814109112562</v>
      </c>
      <c r="AN13" s="19">
        <f t="shared" si="29"/>
        <v>99.937369714985465</v>
      </c>
      <c r="AO13" s="19"/>
      <c r="AP13" s="19">
        <f>AP12/AP5*100</f>
        <v>98.8365560216494</v>
      </c>
      <c r="AS13" s="11" t="s">
        <v>80</v>
      </c>
      <c r="AT13" s="19">
        <f t="shared" ref="AT13:BB13" si="30">AT12/AT5*100</f>
        <v>98.269984898146831</v>
      </c>
      <c r="AU13" s="19">
        <f t="shared" si="30"/>
        <v>99.199315013527993</v>
      </c>
      <c r="AV13" s="19">
        <f t="shared" si="30"/>
        <v>99.318349359794084</v>
      </c>
      <c r="AW13" s="19">
        <f t="shared" si="30"/>
        <v>81.58909367155232</v>
      </c>
      <c r="AX13" s="19">
        <f t="shared" si="30"/>
        <v>99.479855648700195</v>
      </c>
      <c r="AY13" s="19">
        <f t="shared" si="30"/>
        <v>99.854273843171555</v>
      </c>
      <c r="AZ13" s="19">
        <f t="shared" si="30"/>
        <v>99.744466204144757</v>
      </c>
      <c r="BA13" s="19">
        <f t="shared" si="30"/>
        <v>99.892257517014144</v>
      </c>
      <c r="BB13" s="19">
        <f t="shared" si="30"/>
        <v>99.917917009653507</v>
      </c>
      <c r="BC13" s="19"/>
      <c r="BD13" s="19">
        <f>BD12/BD5*100</f>
        <v>0</v>
      </c>
    </row>
    <row r="14" spans="1:56" ht="16.2" thickBot="1" x14ac:dyDescent="0.35">
      <c r="B14" s="9" t="s">
        <v>82</v>
      </c>
      <c r="C14" s="9">
        <f>'06'!B40</f>
        <v>20964.759999999998</v>
      </c>
      <c r="D14" s="9">
        <f>'06'!C40</f>
        <v>68541.279999999999</v>
      </c>
      <c r="E14" s="9">
        <f>'06'!D40</f>
        <v>82881.36</v>
      </c>
      <c r="F14" s="9">
        <f>'06'!E40</f>
        <v>24604.35</v>
      </c>
      <c r="G14" s="9">
        <f>'06'!F40</f>
        <v>18657.72</v>
      </c>
      <c r="H14" s="9">
        <f>'06'!G40</f>
        <v>2950.86</v>
      </c>
      <c r="I14" s="9">
        <f>'06'!H40</f>
        <v>23163.94</v>
      </c>
      <c r="J14" s="9">
        <f>'06'!I40</f>
        <v>2406.8000000000002</v>
      </c>
      <c r="K14" s="9">
        <f>'06'!J40</f>
        <v>4277.59</v>
      </c>
      <c r="L14" s="9">
        <f>'06'!K40</f>
        <v>11.09</v>
      </c>
      <c r="M14" s="9">
        <f>SUM(C14:L14)</f>
        <v>248459.74999999997</v>
      </c>
      <c r="Q14" s="9" t="s">
        <v>83</v>
      </c>
      <c r="R14" s="9">
        <f>'12'!B40</f>
        <v>21142.04</v>
      </c>
      <c r="S14" s="9">
        <f>'12'!C40</f>
        <v>68475.08</v>
      </c>
      <c r="T14" s="9">
        <f>'12'!D40</f>
        <v>82817.42</v>
      </c>
      <c r="U14" s="9">
        <f>'12'!E40</f>
        <v>24568.65</v>
      </c>
      <c r="V14" s="9">
        <f>'12'!F40</f>
        <v>18637.150000000001</v>
      </c>
      <c r="W14" s="9">
        <f>'12'!G40</f>
        <v>2950.97</v>
      </c>
      <c r="X14" s="9">
        <f>'12'!H40</f>
        <v>23156.92</v>
      </c>
      <c r="Y14" s="9">
        <f>'12'!I40</f>
        <v>2417.87</v>
      </c>
      <c r="Z14" s="9">
        <f>'12'!J40</f>
        <v>4279.08</v>
      </c>
      <c r="AA14" s="9">
        <f>'12'!K40</f>
        <v>14.57</v>
      </c>
      <c r="AB14" s="10">
        <f>SUM(R14:AA14)</f>
        <v>248459.74999999997</v>
      </c>
      <c r="AE14" s="9" t="s">
        <v>81</v>
      </c>
      <c r="AF14" s="9">
        <f>SUM('18'!B40)</f>
        <v>21665.119999999999</v>
      </c>
      <c r="AG14" s="9">
        <f>SUM('18'!C40)</f>
        <v>68180.679999999993</v>
      </c>
      <c r="AH14" s="9">
        <f>SUM('18'!D40)</f>
        <v>82679.27</v>
      </c>
      <c r="AI14" s="9">
        <f>SUM('18'!E40)</f>
        <v>24526.09</v>
      </c>
      <c r="AJ14" s="9">
        <f>SUM('18'!F40)</f>
        <v>18612.64</v>
      </c>
      <c r="AK14" s="9">
        <f>SUM('18'!G40)</f>
        <v>2952.52</v>
      </c>
      <c r="AL14" s="9">
        <f>SUM('18'!H40)</f>
        <v>23125.07</v>
      </c>
      <c r="AM14" s="9">
        <f>SUM('18'!I40)</f>
        <v>2429.56</v>
      </c>
      <c r="AN14" s="9">
        <f>SUM('18'!J40)</f>
        <v>4286.03</v>
      </c>
      <c r="AO14" s="9">
        <f>SUM('18'!K40)</f>
        <v>2.77</v>
      </c>
      <c r="AP14" s="10">
        <f>SUM(AF14:AO14)</f>
        <v>248459.74999999997</v>
      </c>
      <c r="AS14" s="9" t="s">
        <v>81</v>
      </c>
      <c r="AT14" s="9">
        <f>AF14</f>
        <v>21665.119999999999</v>
      </c>
      <c r="AU14" s="9">
        <f t="shared" ref="AU14:BC14" si="31">AG14</f>
        <v>68180.679999999993</v>
      </c>
      <c r="AV14" s="9">
        <f t="shared" si="31"/>
        <v>82679.27</v>
      </c>
      <c r="AW14" s="9">
        <f t="shared" si="31"/>
        <v>24526.09</v>
      </c>
      <c r="AX14" s="9">
        <f t="shared" si="31"/>
        <v>18612.64</v>
      </c>
      <c r="AY14" s="9">
        <f t="shared" si="31"/>
        <v>2952.52</v>
      </c>
      <c r="AZ14" s="9">
        <f t="shared" si="31"/>
        <v>23125.07</v>
      </c>
      <c r="BA14" s="9">
        <f t="shared" si="31"/>
        <v>2429.56</v>
      </c>
      <c r="BB14" s="9">
        <f t="shared" si="31"/>
        <v>4286.03</v>
      </c>
      <c r="BC14" s="9">
        <f t="shared" si="31"/>
        <v>2.77</v>
      </c>
      <c r="BD14" s="10">
        <f>SUM(AT14:BC14)</f>
        <v>248459.74999999997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0"/>
  <sheetViews>
    <sheetView workbookViewId="0">
      <selection activeCell="A2" sqref="A2:XFD2"/>
    </sheetView>
  </sheetViews>
  <sheetFormatPr defaultRowHeight="14.4" x14ac:dyDescent="0.3"/>
  <sheetData>
    <row r="1" spans="1:1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3">
      <c r="A2" s="3" t="s">
        <v>10</v>
      </c>
      <c r="B2" s="1">
        <v>834.68</v>
      </c>
      <c r="C2" s="1">
        <v>7207.23</v>
      </c>
      <c r="D2" s="1">
        <v>3807.35</v>
      </c>
      <c r="E2" s="1">
        <v>11148.67</v>
      </c>
      <c r="F2" s="1">
        <v>3052.2</v>
      </c>
      <c r="G2" s="1">
        <v>1849.99</v>
      </c>
      <c r="H2" s="1">
        <v>43.61</v>
      </c>
      <c r="I2" s="1">
        <v>548.03</v>
      </c>
      <c r="J2" s="1">
        <v>197.8</v>
      </c>
      <c r="K2" s="1">
        <v>102.86</v>
      </c>
    </row>
    <row r="3" spans="1:11" x14ac:dyDescent="0.3">
      <c r="A3" s="3" t="s">
        <v>11</v>
      </c>
      <c r="B3" s="1">
        <v>4921.0600000000004</v>
      </c>
      <c r="C3" s="1">
        <v>19758.060000000001</v>
      </c>
      <c r="D3" s="1">
        <v>13194.72</v>
      </c>
      <c r="E3" s="1">
        <v>37250.54</v>
      </c>
      <c r="F3" s="1">
        <v>1963.88</v>
      </c>
      <c r="G3" s="1">
        <v>5927.45</v>
      </c>
      <c r="H3" s="1">
        <v>207.11</v>
      </c>
      <c r="I3" s="1">
        <v>721.03</v>
      </c>
      <c r="J3" s="1"/>
      <c r="K3" s="1"/>
    </row>
    <row r="4" spans="1:11" x14ac:dyDescent="0.3">
      <c r="A4" s="3" t="s">
        <v>12</v>
      </c>
      <c r="B4" s="1">
        <v>6393.2</v>
      </c>
      <c r="C4" s="1">
        <v>13969.23</v>
      </c>
      <c r="D4" s="1">
        <v>3535.38</v>
      </c>
      <c r="E4" s="1">
        <v>6299.75</v>
      </c>
      <c r="F4" s="1">
        <v>160.31</v>
      </c>
      <c r="G4" s="1">
        <v>13.62</v>
      </c>
      <c r="H4" s="1">
        <v>76.86</v>
      </c>
      <c r="I4" s="1">
        <v>165.09</v>
      </c>
      <c r="J4" s="1">
        <v>69.78</v>
      </c>
      <c r="K4" s="1"/>
    </row>
    <row r="5" spans="1:11" x14ac:dyDescent="0.3">
      <c r="A5" s="3" t="s">
        <v>13</v>
      </c>
      <c r="B5" s="1">
        <v>861.73</v>
      </c>
      <c r="C5" s="1">
        <v>13738.68</v>
      </c>
      <c r="D5" s="1">
        <v>6058.93</v>
      </c>
      <c r="E5" s="1">
        <v>26556.14</v>
      </c>
      <c r="F5" s="1">
        <v>2434.62</v>
      </c>
      <c r="G5" s="1">
        <v>1012.88</v>
      </c>
      <c r="H5" s="1">
        <v>52.88</v>
      </c>
      <c r="I5" s="1">
        <v>343.05</v>
      </c>
      <c r="J5" s="1"/>
      <c r="K5" s="1">
        <v>156.47999999999999</v>
      </c>
    </row>
    <row r="6" spans="1:11" x14ac:dyDescent="0.3">
      <c r="A6" s="3" t="s">
        <v>14</v>
      </c>
      <c r="B6" s="1">
        <v>5311.65</v>
      </c>
      <c r="C6" s="1">
        <v>53257.61</v>
      </c>
      <c r="D6" s="1">
        <v>8173.09</v>
      </c>
      <c r="E6" s="1">
        <v>42389.75</v>
      </c>
      <c r="F6" s="1">
        <v>231.13</v>
      </c>
      <c r="G6" s="1">
        <v>528.79999999999995</v>
      </c>
      <c r="H6" s="1">
        <v>97.4</v>
      </c>
      <c r="I6" s="1">
        <v>976.93</v>
      </c>
      <c r="J6" s="1">
        <v>23.66</v>
      </c>
      <c r="K6" s="1">
        <v>5.0999999999999996</v>
      </c>
    </row>
    <row r="7" spans="1:11" x14ac:dyDescent="0.3">
      <c r="A7" s="3" t="s">
        <v>15</v>
      </c>
      <c r="B7" s="1">
        <v>2128.81</v>
      </c>
      <c r="C7" s="1">
        <v>19668.560000000001</v>
      </c>
      <c r="D7" s="1">
        <v>5372.8</v>
      </c>
      <c r="E7" s="1">
        <v>26927.32</v>
      </c>
      <c r="F7" s="1">
        <v>1120.06</v>
      </c>
      <c r="G7" s="1">
        <v>582.84</v>
      </c>
      <c r="H7" s="1">
        <v>190.99</v>
      </c>
      <c r="I7" s="1">
        <v>556.08000000000004</v>
      </c>
      <c r="J7" s="1">
        <v>11.99</v>
      </c>
      <c r="K7" s="1">
        <v>30.66</v>
      </c>
    </row>
    <row r="8" spans="1:11" x14ac:dyDescent="0.3">
      <c r="A8" s="3" t="s">
        <v>16</v>
      </c>
      <c r="B8" s="1">
        <v>857.09</v>
      </c>
      <c r="C8" s="1">
        <v>4401.6400000000003</v>
      </c>
      <c r="D8" s="1">
        <v>262.73</v>
      </c>
      <c r="E8" s="1">
        <v>1912.12</v>
      </c>
      <c r="F8" s="1">
        <v>1574.66</v>
      </c>
      <c r="G8" s="1">
        <v>171.24</v>
      </c>
      <c r="H8" s="1">
        <v>4.74</v>
      </c>
      <c r="I8" s="1">
        <v>21.3</v>
      </c>
      <c r="J8" s="1">
        <v>19.75</v>
      </c>
      <c r="K8" s="1">
        <v>23.64</v>
      </c>
    </row>
    <row r="9" spans="1:11" x14ac:dyDescent="0.3">
      <c r="A9" s="3" t="s">
        <v>17</v>
      </c>
      <c r="B9" s="1">
        <v>5240.7299999999996</v>
      </c>
      <c r="C9" s="1">
        <v>36595.11</v>
      </c>
      <c r="D9" s="1">
        <v>8485.7000000000007</v>
      </c>
      <c r="E9" s="1">
        <v>27836.87</v>
      </c>
      <c r="F9" s="1">
        <v>22.53</v>
      </c>
      <c r="G9" s="1">
        <v>5.66</v>
      </c>
      <c r="H9" s="1">
        <v>106.83</v>
      </c>
      <c r="I9" s="1">
        <v>580.46</v>
      </c>
      <c r="J9" s="1"/>
      <c r="K9" s="1"/>
    </row>
    <row r="10" spans="1:11" x14ac:dyDescent="0.3">
      <c r="A10" s="3" t="s">
        <v>18</v>
      </c>
      <c r="B10" s="1">
        <v>3602.4</v>
      </c>
      <c r="C10" s="1">
        <v>31381.34</v>
      </c>
      <c r="D10" s="1">
        <v>956.97</v>
      </c>
      <c r="E10" s="1">
        <v>5254.52</v>
      </c>
      <c r="F10" s="1">
        <v>502.61</v>
      </c>
      <c r="G10" s="1">
        <v>111.84</v>
      </c>
      <c r="H10" s="1">
        <v>526.26</v>
      </c>
      <c r="I10" s="1">
        <v>402.09</v>
      </c>
      <c r="J10" s="1">
        <v>1420.31</v>
      </c>
      <c r="K10" s="1">
        <v>3.68</v>
      </c>
    </row>
    <row r="11" spans="1:11" x14ac:dyDescent="0.3">
      <c r="A11" s="3" t="s">
        <v>19</v>
      </c>
      <c r="B11" s="1">
        <v>1013.61</v>
      </c>
      <c r="C11" s="1">
        <v>11294.42</v>
      </c>
      <c r="D11" s="1">
        <v>3383.52</v>
      </c>
      <c r="E11" s="1">
        <v>25300.68</v>
      </c>
      <c r="F11" s="1">
        <v>99.52</v>
      </c>
      <c r="G11" s="1">
        <v>46.92</v>
      </c>
      <c r="H11" s="1">
        <v>2144.75</v>
      </c>
      <c r="I11" s="1">
        <v>2078.84</v>
      </c>
      <c r="J11" s="1">
        <v>19.12</v>
      </c>
      <c r="K11" s="1">
        <v>0.18</v>
      </c>
    </row>
    <row r="12" spans="1:11" x14ac:dyDescent="0.3">
      <c r="A12" s="3" t="s">
        <v>20</v>
      </c>
      <c r="B12" s="1">
        <v>4729.58</v>
      </c>
      <c r="C12" s="1">
        <v>27856.21</v>
      </c>
      <c r="D12" s="1">
        <v>220.26</v>
      </c>
      <c r="E12" s="1">
        <v>242959.52</v>
      </c>
      <c r="F12" s="1">
        <v>7028.81</v>
      </c>
      <c r="G12" s="1">
        <v>1988.21</v>
      </c>
      <c r="H12" s="1">
        <v>21182.34</v>
      </c>
      <c r="I12" s="1">
        <v>31900.28</v>
      </c>
      <c r="J12" s="1">
        <v>138.38999999999999</v>
      </c>
      <c r="K12" s="1"/>
    </row>
    <row r="13" spans="1:11" x14ac:dyDescent="0.3">
      <c r="A13" s="3" t="s">
        <v>21</v>
      </c>
      <c r="B13" s="1">
        <v>32705.27</v>
      </c>
      <c r="C13" s="1">
        <v>238803.87</v>
      </c>
      <c r="D13" s="1">
        <v>97298.44</v>
      </c>
      <c r="E13" s="1">
        <v>154510.57999999999</v>
      </c>
      <c r="F13" s="1">
        <v>10490.55</v>
      </c>
      <c r="G13" s="1">
        <v>9254.9500000000007</v>
      </c>
      <c r="H13" s="1">
        <v>885.67</v>
      </c>
      <c r="I13" s="1">
        <v>3565.35</v>
      </c>
      <c r="J13" s="1">
        <v>4293.3599999999997</v>
      </c>
      <c r="K13" s="1">
        <v>72.739999999999995</v>
      </c>
    </row>
    <row r="14" spans="1:11" x14ac:dyDescent="0.3">
      <c r="A14" s="3" t="s">
        <v>22</v>
      </c>
      <c r="B14" s="1">
        <v>33659.29</v>
      </c>
      <c r="C14" s="1">
        <v>140334.34</v>
      </c>
      <c r="D14" s="1">
        <v>66162.27</v>
      </c>
      <c r="E14" s="1">
        <v>110484.52</v>
      </c>
      <c r="F14" s="1">
        <v>942.24</v>
      </c>
      <c r="G14" s="1">
        <v>356.87</v>
      </c>
      <c r="H14" s="1">
        <v>1156.8800000000001</v>
      </c>
      <c r="I14" s="1">
        <v>4119.95</v>
      </c>
      <c r="J14" s="1">
        <v>4960.1400000000003</v>
      </c>
      <c r="K14" s="1">
        <v>0.53</v>
      </c>
    </row>
    <row r="15" spans="1:11" x14ac:dyDescent="0.3">
      <c r="A15" s="3" t="s">
        <v>23</v>
      </c>
      <c r="B15" s="1">
        <v>4280.51</v>
      </c>
      <c r="C15" s="1">
        <v>49876.23</v>
      </c>
      <c r="D15" s="1">
        <v>11160.6</v>
      </c>
      <c r="E15" s="1">
        <v>37229.910000000003</v>
      </c>
      <c r="F15" s="1">
        <v>23806.48</v>
      </c>
      <c r="G15" s="1">
        <v>3361.09</v>
      </c>
      <c r="H15" s="1">
        <v>250.03</v>
      </c>
      <c r="I15" s="1">
        <v>1206.74</v>
      </c>
      <c r="J15" s="1">
        <v>616.65</v>
      </c>
      <c r="K15" s="1">
        <v>225.73</v>
      </c>
    </row>
    <row r="16" spans="1:11" x14ac:dyDescent="0.3">
      <c r="A16" s="3" t="s">
        <v>24</v>
      </c>
      <c r="B16" s="1">
        <v>5977.26</v>
      </c>
      <c r="C16" s="1">
        <v>53288.27</v>
      </c>
      <c r="D16" s="1">
        <v>9298.44</v>
      </c>
      <c r="E16" s="1">
        <v>21784.75</v>
      </c>
      <c r="F16" s="1"/>
      <c r="G16" s="1">
        <v>28.44</v>
      </c>
      <c r="H16" s="1">
        <v>864.19</v>
      </c>
      <c r="I16" s="1">
        <v>1771.1</v>
      </c>
      <c r="J16" s="1"/>
      <c r="K16" s="1"/>
    </row>
    <row r="17" spans="1:11" x14ac:dyDescent="0.3">
      <c r="A17" s="3" t="s">
        <v>25</v>
      </c>
      <c r="B17" s="1">
        <v>400.57</v>
      </c>
      <c r="C17" s="1">
        <v>73.180000000000007</v>
      </c>
      <c r="D17" s="1">
        <v>5896.73</v>
      </c>
      <c r="E17" s="1">
        <v>870.69</v>
      </c>
      <c r="F17" s="1">
        <v>34808.339999999997</v>
      </c>
      <c r="G17" s="1">
        <v>51351.6</v>
      </c>
      <c r="H17" s="1">
        <v>7076.82</v>
      </c>
      <c r="I17" s="1">
        <v>2032.55</v>
      </c>
      <c r="J17" s="1">
        <v>987.98</v>
      </c>
      <c r="K17" s="1">
        <v>0.27</v>
      </c>
    </row>
    <row r="18" spans="1:11" x14ac:dyDescent="0.3">
      <c r="A18" s="3" t="s">
        <v>26</v>
      </c>
      <c r="B18" s="1">
        <v>1711.95</v>
      </c>
      <c r="C18" s="1">
        <v>8844.89</v>
      </c>
      <c r="D18" s="1">
        <v>38942</v>
      </c>
      <c r="E18" s="1">
        <v>7127.34</v>
      </c>
      <c r="F18" s="1">
        <v>1261.27</v>
      </c>
      <c r="G18" s="1">
        <v>875.5</v>
      </c>
      <c r="H18" s="1">
        <v>9903.23</v>
      </c>
      <c r="I18" s="1">
        <v>1191.3</v>
      </c>
      <c r="J18" s="1">
        <v>835.78</v>
      </c>
      <c r="K18" s="1">
        <v>5.59</v>
      </c>
    </row>
    <row r="19" spans="1:11" x14ac:dyDescent="0.3">
      <c r="A19" s="3" t="s">
        <v>27</v>
      </c>
      <c r="B19" s="1">
        <v>16650.64</v>
      </c>
      <c r="C19" s="1">
        <v>152102.32</v>
      </c>
      <c r="D19" s="1">
        <v>11774.3</v>
      </c>
      <c r="E19" s="1">
        <v>89460.08</v>
      </c>
      <c r="F19" s="1">
        <v>11743.62</v>
      </c>
      <c r="G19" s="1">
        <v>15517.43</v>
      </c>
      <c r="H19" s="1">
        <v>189.66</v>
      </c>
      <c r="I19" s="1">
        <v>2236.64</v>
      </c>
      <c r="J19" s="1">
        <v>1486.69</v>
      </c>
      <c r="K19" s="1">
        <v>159.16</v>
      </c>
    </row>
    <row r="20" spans="1:11" x14ac:dyDescent="0.3">
      <c r="A20" s="3" t="s">
        <v>28</v>
      </c>
      <c r="B20" s="1">
        <v>509.35</v>
      </c>
      <c r="C20" s="1">
        <v>3993.86</v>
      </c>
      <c r="D20" s="1">
        <v>872.28</v>
      </c>
      <c r="E20" s="1">
        <v>5236.57</v>
      </c>
      <c r="F20" s="1">
        <v>51.82</v>
      </c>
      <c r="G20" s="1">
        <v>182.37</v>
      </c>
      <c r="H20" s="1">
        <v>1.28</v>
      </c>
      <c r="I20" s="1">
        <v>23.35</v>
      </c>
      <c r="J20" s="1"/>
      <c r="K20" s="1">
        <v>36.21</v>
      </c>
    </row>
    <row r="21" spans="1:11" x14ac:dyDescent="0.3">
      <c r="A21" s="3" t="s">
        <v>29</v>
      </c>
      <c r="B21" s="1">
        <v>1328.92</v>
      </c>
      <c r="C21" s="1">
        <v>18767.080000000002</v>
      </c>
      <c r="D21" s="1">
        <v>6840.71</v>
      </c>
      <c r="E21" s="1">
        <v>34659.910000000003</v>
      </c>
      <c r="F21" s="1"/>
      <c r="G21" s="1">
        <v>64.930000000000007</v>
      </c>
      <c r="H21" s="1">
        <v>1623.15</v>
      </c>
      <c r="I21" s="1">
        <v>1305.67</v>
      </c>
      <c r="J21" s="1"/>
      <c r="K21" s="1"/>
    </row>
    <row r="22" spans="1:11" x14ac:dyDescent="0.3">
      <c r="A22" s="3" t="s">
        <v>30</v>
      </c>
      <c r="B22" s="1">
        <v>21.03</v>
      </c>
      <c r="C22" s="1">
        <v>27.06</v>
      </c>
      <c r="D22" s="1">
        <v>27.51</v>
      </c>
      <c r="E22" s="1">
        <v>69.33</v>
      </c>
      <c r="F22" s="1">
        <v>1.82</v>
      </c>
      <c r="G22" s="1">
        <v>9.5500000000000007</v>
      </c>
      <c r="H22" s="1">
        <v>1.56</v>
      </c>
      <c r="I22" s="1">
        <v>2.09</v>
      </c>
      <c r="J22" s="1"/>
      <c r="K22" s="1"/>
    </row>
    <row r="23" spans="1:11" x14ac:dyDescent="0.3">
      <c r="A23" s="3" t="s">
        <v>31</v>
      </c>
      <c r="B23" s="1">
        <v>2210</v>
      </c>
      <c r="C23" s="1">
        <v>33280.79</v>
      </c>
      <c r="D23" s="1">
        <v>4875.42</v>
      </c>
      <c r="E23" s="1">
        <v>22625.21</v>
      </c>
      <c r="F23" s="1">
        <v>25.73</v>
      </c>
      <c r="G23" s="1">
        <v>29.69</v>
      </c>
      <c r="H23" s="1">
        <v>567.98</v>
      </c>
      <c r="I23" s="1">
        <v>1287.05</v>
      </c>
      <c r="J23" s="1">
        <v>387.52</v>
      </c>
      <c r="K23" s="1">
        <v>0.01</v>
      </c>
    </row>
    <row r="24" spans="1:11" x14ac:dyDescent="0.3">
      <c r="A24" s="3" t="s">
        <v>32</v>
      </c>
      <c r="B24" s="1">
        <v>269.77999999999997</v>
      </c>
      <c r="C24" s="1">
        <v>961.85</v>
      </c>
      <c r="D24" s="1">
        <v>406.19</v>
      </c>
      <c r="E24" s="1">
        <v>948.13</v>
      </c>
      <c r="F24" s="1"/>
      <c r="G24" s="1"/>
      <c r="H24" s="1">
        <v>0.44</v>
      </c>
      <c r="I24" s="1">
        <v>9.0500000000000007</v>
      </c>
      <c r="J24" s="1"/>
      <c r="K24" s="1"/>
    </row>
    <row r="25" spans="1:11" x14ac:dyDescent="0.3">
      <c r="A25" s="3" t="s">
        <v>33</v>
      </c>
      <c r="B25" s="1">
        <v>93.56</v>
      </c>
      <c r="C25" s="1">
        <v>164.22</v>
      </c>
      <c r="D25" s="1"/>
      <c r="E25" s="1">
        <v>2.06</v>
      </c>
      <c r="F25" s="1">
        <v>48.19</v>
      </c>
      <c r="G25" s="1">
        <v>7.68</v>
      </c>
      <c r="H25" s="1"/>
      <c r="I25" s="1"/>
      <c r="J25" s="1">
        <v>0.27</v>
      </c>
      <c r="K25" s="1"/>
    </row>
    <row r="26" spans="1:11" x14ac:dyDescent="0.3">
      <c r="A26" s="3" t="s">
        <v>34</v>
      </c>
      <c r="B26" s="1">
        <v>261.35000000000002</v>
      </c>
      <c r="C26" s="1">
        <v>1966.29</v>
      </c>
      <c r="D26" s="1">
        <v>1292.01</v>
      </c>
      <c r="E26" s="1">
        <v>8658.68</v>
      </c>
      <c r="F26" s="1">
        <v>116.03</v>
      </c>
      <c r="G26" s="1">
        <v>1139.8699999999999</v>
      </c>
      <c r="H26" s="1">
        <v>109.24</v>
      </c>
      <c r="I26" s="1">
        <v>263.38</v>
      </c>
      <c r="J26" s="1">
        <v>16.48</v>
      </c>
      <c r="K26" s="1">
        <v>59.1</v>
      </c>
    </row>
    <row r="27" spans="1:11" x14ac:dyDescent="0.3">
      <c r="A27" s="3" t="s">
        <v>35</v>
      </c>
      <c r="B27" s="1">
        <v>5420.67</v>
      </c>
      <c r="C27" s="1">
        <v>13959.31</v>
      </c>
      <c r="D27" s="1">
        <v>10500.12</v>
      </c>
      <c r="E27" s="1">
        <v>3197.62</v>
      </c>
      <c r="F27" s="1">
        <v>410.81</v>
      </c>
      <c r="G27" s="1">
        <v>149.16</v>
      </c>
      <c r="H27" s="1">
        <v>462.39</v>
      </c>
      <c r="I27" s="1">
        <v>3178.73</v>
      </c>
      <c r="J27" s="1">
        <v>2610.19</v>
      </c>
      <c r="K27" s="1">
        <v>9.4600000000000009</v>
      </c>
    </row>
    <row r="28" spans="1:11" x14ac:dyDescent="0.3">
      <c r="A28" s="3" t="s">
        <v>36</v>
      </c>
      <c r="B28" s="1">
        <v>444.16</v>
      </c>
      <c r="C28" s="1">
        <v>7182.39</v>
      </c>
      <c r="D28" s="1">
        <v>3978.44</v>
      </c>
      <c r="E28" s="1">
        <v>12731.91</v>
      </c>
      <c r="F28" s="1">
        <v>420.48</v>
      </c>
      <c r="G28" s="1">
        <v>113.27</v>
      </c>
      <c r="H28" s="1">
        <v>21.33</v>
      </c>
      <c r="I28" s="1">
        <v>539.79999999999995</v>
      </c>
      <c r="J28" s="1"/>
      <c r="K28" s="1">
        <v>3.57</v>
      </c>
    </row>
    <row r="29" spans="1:11" x14ac:dyDescent="0.3">
      <c r="A29" s="3" t="s">
        <v>37</v>
      </c>
      <c r="B29" s="1">
        <v>2871.58</v>
      </c>
      <c r="C29" s="1">
        <v>16969.43</v>
      </c>
      <c r="D29" s="1">
        <v>252.42</v>
      </c>
      <c r="E29" s="1">
        <v>114650.73</v>
      </c>
      <c r="F29" s="1">
        <v>47130.78</v>
      </c>
      <c r="G29" s="1">
        <v>106384.55</v>
      </c>
      <c r="H29" s="1">
        <v>21293.01</v>
      </c>
      <c r="I29" s="1">
        <v>13785.02</v>
      </c>
      <c r="J29" s="1">
        <v>448.54</v>
      </c>
      <c r="K29" s="1">
        <v>8.74</v>
      </c>
    </row>
    <row r="30" spans="1:11" x14ac:dyDescent="0.3">
      <c r="A30" s="3" t="s">
        <v>38</v>
      </c>
      <c r="B30" s="1">
        <v>19012.490000000002</v>
      </c>
      <c r="C30" s="1">
        <v>155821.74</v>
      </c>
      <c r="D30" s="1">
        <v>28333.17</v>
      </c>
      <c r="E30" s="1">
        <v>102720.46</v>
      </c>
      <c r="F30" s="1">
        <v>55.92</v>
      </c>
      <c r="G30" s="1">
        <v>145.80000000000001</v>
      </c>
      <c r="H30" s="1">
        <v>1111.8499999999999</v>
      </c>
      <c r="I30" s="1">
        <v>4736.9799999999996</v>
      </c>
      <c r="J30" s="1">
        <v>744.56</v>
      </c>
      <c r="K30" s="1">
        <v>0.45</v>
      </c>
    </row>
    <row r="31" spans="1:11" x14ac:dyDescent="0.3">
      <c r="A31" s="3" t="s">
        <v>39</v>
      </c>
      <c r="B31" s="1">
        <v>3724.27</v>
      </c>
      <c r="C31" s="1">
        <v>40887.03</v>
      </c>
      <c r="D31" s="1">
        <v>3595.83</v>
      </c>
      <c r="E31" s="1">
        <v>34278.93</v>
      </c>
      <c r="F31" s="1">
        <v>7290.22</v>
      </c>
      <c r="G31" s="1">
        <v>640.9</v>
      </c>
      <c r="H31" s="1">
        <v>64.790000000000006</v>
      </c>
      <c r="I31" s="1">
        <v>817.24</v>
      </c>
      <c r="J31" s="1">
        <v>809.66</v>
      </c>
      <c r="K31" s="1">
        <v>268.70999999999998</v>
      </c>
    </row>
    <row r="32" spans="1:11" x14ac:dyDescent="0.3">
      <c r="A32" s="3" t="s">
        <v>40</v>
      </c>
      <c r="B32" s="1">
        <v>13115.77</v>
      </c>
      <c r="C32" s="1">
        <v>108966.38</v>
      </c>
      <c r="D32" s="1">
        <v>32183.06</v>
      </c>
      <c r="E32" s="1">
        <v>75986.039999999994</v>
      </c>
      <c r="F32" s="1">
        <v>699.67</v>
      </c>
      <c r="G32" s="1">
        <v>327.72</v>
      </c>
      <c r="H32" s="1">
        <v>2994.69</v>
      </c>
      <c r="I32" s="1">
        <v>3343.77</v>
      </c>
      <c r="J32" s="1">
        <v>784.97</v>
      </c>
      <c r="K32" s="1">
        <v>2.4</v>
      </c>
    </row>
    <row r="33" spans="1:11" x14ac:dyDescent="0.3">
      <c r="A33" s="3" t="s">
        <v>41</v>
      </c>
      <c r="B33" s="1">
        <v>2911.1</v>
      </c>
      <c r="C33" s="1">
        <v>41224.46</v>
      </c>
      <c r="D33" s="1">
        <v>3514.07</v>
      </c>
      <c r="E33" s="1">
        <v>28461.27</v>
      </c>
      <c r="F33" s="1">
        <v>11.46</v>
      </c>
      <c r="G33" s="1">
        <v>199.24</v>
      </c>
      <c r="H33" s="1">
        <v>293.06</v>
      </c>
      <c r="I33" s="1">
        <v>858.44</v>
      </c>
      <c r="J33" s="1"/>
      <c r="K33" s="1">
        <v>11.32</v>
      </c>
    </row>
    <row r="34" spans="1:11" x14ac:dyDescent="0.3">
      <c r="A34" s="3" t="s">
        <v>42</v>
      </c>
      <c r="B34" s="1">
        <v>2945</v>
      </c>
      <c r="C34" s="1">
        <v>20439.64</v>
      </c>
      <c r="D34" s="1">
        <v>2962.71</v>
      </c>
      <c r="E34" s="1">
        <v>22046.42</v>
      </c>
      <c r="F34" s="1">
        <v>152.30000000000001</v>
      </c>
      <c r="G34" s="1">
        <v>111.53</v>
      </c>
      <c r="H34" s="1">
        <v>40.380000000000003</v>
      </c>
      <c r="I34" s="1">
        <v>326.57</v>
      </c>
      <c r="J34" s="1"/>
      <c r="K34" s="1">
        <v>1.29</v>
      </c>
    </row>
    <row r="35" spans="1:11" x14ac:dyDescent="0.3">
      <c r="A35" s="3" t="s">
        <v>43</v>
      </c>
      <c r="B35" s="1">
        <v>707.49</v>
      </c>
      <c r="C35" s="1">
        <v>5880.61</v>
      </c>
      <c r="D35" s="1">
        <v>1265.32</v>
      </c>
      <c r="E35" s="1">
        <v>11834.17</v>
      </c>
      <c r="F35" s="1">
        <v>196.25</v>
      </c>
      <c r="G35" s="1">
        <v>274.16000000000003</v>
      </c>
      <c r="H35" s="1">
        <v>25.46</v>
      </c>
      <c r="I35" s="1">
        <v>83.4</v>
      </c>
      <c r="J35" s="1">
        <v>7.29</v>
      </c>
      <c r="K35" s="1">
        <v>0.05</v>
      </c>
    </row>
    <row r="36" spans="1:11" x14ac:dyDescent="0.3">
      <c r="A36" s="3" t="s">
        <v>44</v>
      </c>
      <c r="B36" s="1">
        <v>13646.97</v>
      </c>
      <c r="C36" s="1">
        <v>230231.92</v>
      </c>
      <c r="D36" s="1">
        <v>45938.35</v>
      </c>
      <c r="E36" s="1">
        <v>133961.5</v>
      </c>
      <c r="F36" s="1">
        <v>66724.58</v>
      </c>
      <c r="G36" s="1">
        <v>10665.92</v>
      </c>
      <c r="H36" s="1">
        <v>186.19</v>
      </c>
      <c r="I36" s="1">
        <v>3190.21</v>
      </c>
      <c r="J36" s="1">
        <v>1242.5</v>
      </c>
      <c r="K36" s="1">
        <v>434.31</v>
      </c>
    </row>
    <row r="37" spans="1:11" x14ac:dyDescent="0.3">
      <c r="A37" s="3" t="s">
        <v>45</v>
      </c>
      <c r="B37" s="1">
        <v>6821.03</v>
      </c>
      <c r="C37" s="1">
        <v>37134.01</v>
      </c>
      <c r="D37" s="1">
        <v>4583.8999999999996</v>
      </c>
      <c r="E37" s="1">
        <v>295426.39</v>
      </c>
      <c r="F37" s="1">
        <v>27607.42</v>
      </c>
      <c r="G37" s="1">
        <v>11131.97</v>
      </c>
      <c r="H37" s="1">
        <v>30108.5</v>
      </c>
      <c r="I37" s="1">
        <v>36855.71</v>
      </c>
      <c r="J37" s="1">
        <v>423.16</v>
      </c>
      <c r="K37" s="1">
        <v>17.41</v>
      </c>
    </row>
    <row r="38" spans="1:11" x14ac:dyDescent="0.3">
      <c r="A38" s="3" t="s">
        <v>46</v>
      </c>
      <c r="B38" s="1">
        <v>2811.09</v>
      </c>
      <c r="C38" s="1">
        <v>7934.6</v>
      </c>
      <c r="D38" s="1">
        <v>7520.6</v>
      </c>
      <c r="E38" s="1">
        <v>13068.22</v>
      </c>
      <c r="F38" s="1">
        <v>1373.73</v>
      </c>
      <c r="G38" s="1">
        <v>7090.97</v>
      </c>
      <c r="H38" s="1">
        <v>52.91</v>
      </c>
      <c r="I38" s="1">
        <v>1434.03</v>
      </c>
      <c r="J38" s="1"/>
      <c r="K38" s="1">
        <v>2.13</v>
      </c>
    </row>
    <row r="39" spans="1:11" x14ac:dyDescent="0.3">
      <c r="A39" s="3" t="s">
        <v>47</v>
      </c>
      <c r="B39" s="1">
        <v>14854.8</v>
      </c>
      <c r="C39" s="1">
        <v>320559.74</v>
      </c>
      <c r="D39" s="1">
        <v>109200.03</v>
      </c>
      <c r="E39" s="1">
        <v>193143.44</v>
      </c>
      <c r="F39" s="1">
        <v>10626.52</v>
      </c>
      <c r="G39" s="1">
        <v>113391.12</v>
      </c>
      <c r="H39" s="1">
        <v>2084.46</v>
      </c>
      <c r="I39" s="1">
        <v>13399.81</v>
      </c>
      <c r="J39" s="1">
        <v>2209.7800000000002</v>
      </c>
      <c r="K39" s="1">
        <v>50.7</v>
      </c>
    </row>
    <row r="40" spans="1:11" x14ac:dyDescent="0.3">
      <c r="A40" s="3" t="s">
        <v>48</v>
      </c>
      <c r="B40" s="1">
        <v>21142.04</v>
      </c>
      <c r="C40" s="1">
        <v>68475.08</v>
      </c>
      <c r="D40" s="1">
        <v>82817.42</v>
      </c>
      <c r="E40" s="1">
        <v>24568.65</v>
      </c>
      <c r="F40" s="1">
        <v>18637.150000000001</v>
      </c>
      <c r="G40" s="1">
        <v>2950.97</v>
      </c>
      <c r="H40" s="1">
        <v>23156.92</v>
      </c>
      <c r="I40" s="1">
        <v>2417.87</v>
      </c>
      <c r="J40" s="1">
        <v>4279.08</v>
      </c>
      <c r="K40" s="1">
        <v>14.57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0"/>
  <sheetViews>
    <sheetView workbookViewId="0">
      <selection activeCell="A32" sqref="A32:XFD32"/>
    </sheetView>
  </sheetViews>
  <sheetFormatPr defaultRowHeight="14.4" x14ac:dyDescent="0.3"/>
  <sheetData>
    <row r="1" spans="1:11" x14ac:dyDescent="0.3">
      <c r="A1" s="4" t="s">
        <v>49</v>
      </c>
      <c r="B1" s="2" t="s">
        <v>50</v>
      </c>
      <c r="C1" s="2" t="s">
        <v>51</v>
      </c>
      <c r="D1" s="2" t="s">
        <v>52</v>
      </c>
      <c r="E1" s="2" t="s">
        <v>53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2" t="s">
        <v>59</v>
      </c>
    </row>
    <row r="2" spans="1:11" x14ac:dyDescent="0.3">
      <c r="A2" s="3" t="s">
        <v>10</v>
      </c>
      <c r="B2" s="1">
        <v>833.88</v>
      </c>
      <c r="C2" s="1">
        <v>7201.21</v>
      </c>
      <c r="D2" s="1">
        <v>3794.98</v>
      </c>
      <c r="E2" s="1">
        <v>11042.14</v>
      </c>
      <c r="F2" s="1">
        <v>3030.26</v>
      </c>
      <c r="G2" s="1">
        <v>1844.09</v>
      </c>
      <c r="H2" s="1">
        <v>43.44</v>
      </c>
      <c r="I2" s="1">
        <v>546.05999999999995</v>
      </c>
      <c r="J2" s="1">
        <v>197.8</v>
      </c>
      <c r="K2" s="1">
        <v>89.76</v>
      </c>
    </row>
    <row r="3" spans="1:11" x14ac:dyDescent="0.3">
      <c r="A3" s="3" t="s">
        <v>11</v>
      </c>
      <c r="B3" s="1">
        <v>4915.71</v>
      </c>
      <c r="C3" s="1">
        <v>19723.3</v>
      </c>
      <c r="D3" s="1">
        <v>13177.5</v>
      </c>
      <c r="E3" s="1">
        <v>37082.54</v>
      </c>
      <c r="F3" s="1">
        <v>1962.57</v>
      </c>
      <c r="G3" s="1">
        <v>5900.55</v>
      </c>
      <c r="H3" s="1">
        <v>206.73</v>
      </c>
      <c r="I3" s="1">
        <v>720.72</v>
      </c>
    </row>
    <row r="4" spans="1:11" x14ac:dyDescent="0.3">
      <c r="A4" s="3" t="s">
        <v>12</v>
      </c>
      <c r="B4" s="1">
        <v>6358.44</v>
      </c>
      <c r="C4" s="1">
        <v>13944.4</v>
      </c>
      <c r="D4" s="1">
        <v>3529.35</v>
      </c>
      <c r="E4" s="1">
        <v>6176.76</v>
      </c>
      <c r="F4" s="1">
        <v>156.26</v>
      </c>
      <c r="G4" s="1">
        <v>12.84</v>
      </c>
      <c r="H4" s="1">
        <v>76.819999999999993</v>
      </c>
      <c r="I4" s="1">
        <v>163.68</v>
      </c>
      <c r="J4" s="1">
        <v>69.78</v>
      </c>
    </row>
    <row r="5" spans="1:11" x14ac:dyDescent="0.3">
      <c r="A5" s="3" t="s">
        <v>13</v>
      </c>
      <c r="B5" s="1">
        <v>856.22</v>
      </c>
      <c r="C5" s="1">
        <v>13717.29</v>
      </c>
      <c r="D5" s="1">
        <v>6046</v>
      </c>
      <c r="E5" s="1">
        <v>26438.21</v>
      </c>
      <c r="F5" s="1">
        <v>2349.12</v>
      </c>
      <c r="G5" s="1">
        <v>1009.09</v>
      </c>
      <c r="H5" s="1">
        <v>52.88</v>
      </c>
      <c r="I5" s="1">
        <v>342.68</v>
      </c>
      <c r="K5" s="1">
        <v>26.65</v>
      </c>
    </row>
    <row r="6" spans="1:11" x14ac:dyDescent="0.3">
      <c r="A6" s="3" t="s">
        <v>14</v>
      </c>
      <c r="B6" s="1">
        <v>5302.08</v>
      </c>
      <c r="C6" s="1">
        <v>52979.97</v>
      </c>
      <c r="D6" s="1">
        <v>7968.59</v>
      </c>
      <c r="E6" s="1">
        <v>41881.24</v>
      </c>
      <c r="F6" s="1">
        <v>231.05</v>
      </c>
      <c r="G6" s="1">
        <v>528.15</v>
      </c>
      <c r="H6" s="1">
        <v>97.36</v>
      </c>
      <c r="I6" s="1">
        <v>976.63</v>
      </c>
      <c r="J6" s="1">
        <v>22.85</v>
      </c>
      <c r="K6" s="1">
        <v>1.36</v>
      </c>
    </row>
    <row r="7" spans="1:11" x14ac:dyDescent="0.3">
      <c r="A7" s="3" t="s">
        <v>15</v>
      </c>
      <c r="B7" s="1">
        <v>2115.5500000000002</v>
      </c>
      <c r="C7" s="1">
        <v>19616.919999999998</v>
      </c>
      <c r="D7" s="1">
        <v>5328.46</v>
      </c>
      <c r="E7" s="1">
        <v>26274.79</v>
      </c>
      <c r="F7" s="1">
        <v>1088.69</v>
      </c>
      <c r="G7" s="1">
        <v>577.66</v>
      </c>
      <c r="H7" s="1">
        <v>190.99</v>
      </c>
      <c r="I7" s="1">
        <v>555.82000000000005</v>
      </c>
      <c r="J7" s="1">
        <v>11.99</v>
      </c>
      <c r="K7" s="1">
        <v>9.9</v>
      </c>
    </row>
    <row r="8" spans="1:11" x14ac:dyDescent="0.3">
      <c r="A8" s="3" t="s">
        <v>16</v>
      </c>
      <c r="B8" s="1">
        <v>846.38</v>
      </c>
      <c r="C8" s="1">
        <v>4377.8900000000003</v>
      </c>
      <c r="D8" s="1">
        <v>261.14999999999998</v>
      </c>
      <c r="E8" s="1">
        <v>1881.23</v>
      </c>
      <c r="F8" s="1">
        <v>1553.16</v>
      </c>
      <c r="G8" s="1">
        <v>169.03</v>
      </c>
      <c r="H8" s="1">
        <v>4.7</v>
      </c>
      <c r="I8" s="1">
        <v>21.3</v>
      </c>
      <c r="J8" s="1">
        <v>19.75</v>
      </c>
      <c r="K8" s="1">
        <v>5.16</v>
      </c>
    </row>
    <row r="9" spans="1:11" x14ac:dyDescent="0.3">
      <c r="A9" s="3" t="s">
        <v>17</v>
      </c>
      <c r="B9" s="1">
        <v>5223.26</v>
      </c>
      <c r="C9" s="1">
        <v>36431.42</v>
      </c>
      <c r="D9" s="1">
        <v>8388.86</v>
      </c>
      <c r="E9" s="1">
        <v>27186.95</v>
      </c>
      <c r="F9" s="1">
        <v>22.53</v>
      </c>
      <c r="G9" s="1">
        <v>5.66</v>
      </c>
      <c r="H9" s="1">
        <v>106.83</v>
      </c>
      <c r="I9" s="1">
        <v>580.46</v>
      </c>
    </row>
    <row r="10" spans="1:11" x14ac:dyDescent="0.3">
      <c r="A10" s="3" t="s">
        <v>18</v>
      </c>
      <c r="B10" s="1">
        <v>3577.58</v>
      </c>
      <c r="C10" s="1">
        <v>31297.77</v>
      </c>
      <c r="D10" s="1">
        <v>949.95</v>
      </c>
      <c r="E10" s="1">
        <v>5129.4399999999996</v>
      </c>
      <c r="F10" s="1">
        <v>502.56</v>
      </c>
      <c r="G10" s="1">
        <v>111.52</v>
      </c>
      <c r="H10" s="1">
        <v>526.26</v>
      </c>
      <c r="I10" s="1">
        <v>402.03</v>
      </c>
      <c r="J10" s="1">
        <v>1419.55</v>
      </c>
      <c r="K10" s="1">
        <v>0.48</v>
      </c>
    </row>
    <row r="11" spans="1:11" x14ac:dyDescent="0.3">
      <c r="A11" s="3" t="s">
        <v>19</v>
      </c>
      <c r="B11" s="1">
        <v>1008.9</v>
      </c>
      <c r="C11" s="1">
        <v>11016.51</v>
      </c>
      <c r="D11" s="1">
        <v>3120.94</v>
      </c>
      <c r="E11" s="1">
        <v>24101.29</v>
      </c>
      <c r="F11" s="1">
        <v>98.66</v>
      </c>
      <c r="G11" s="1">
        <v>46.92</v>
      </c>
      <c r="H11" s="1">
        <v>2142.5</v>
      </c>
      <c r="I11" s="1">
        <v>2078.71</v>
      </c>
      <c r="J11" s="1">
        <v>19.12</v>
      </c>
    </row>
    <row r="12" spans="1:11" x14ac:dyDescent="0.3">
      <c r="A12" s="3" t="s">
        <v>20</v>
      </c>
      <c r="B12" s="1">
        <v>4656.18</v>
      </c>
      <c r="C12" s="1">
        <v>27831.46</v>
      </c>
      <c r="D12" s="1">
        <v>211.68</v>
      </c>
      <c r="E12" s="1">
        <v>235941.11</v>
      </c>
      <c r="F12" s="1">
        <v>7028.81</v>
      </c>
      <c r="G12" s="1">
        <v>1987.79</v>
      </c>
      <c r="H12" s="1">
        <v>21153.119999999999</v>
      </c>
      <c r="I12" s="1">
        <v>31900.16</v>
      </c>
      <c r="J12" s="1">
        <v>133.36000000000001</v>
      </c>
    </row>
    <row r="13" spans="1:11" x14ac:dyDescent="0.3">
      <c r="A13" s="3" t="s">
        <v>21</v>
      </c>
      <c r="B13" s="1">
        <v>32433.99</v>
      </c>
      <c r="C13" s="1">
        <v>238443.78</v>
      </c>
      <c r="D13" s="1">
        <v>97153</v>
      </c>
      <c r="E13" s="1">
        <v>150816.24</v>
      </c>
      <c r="F13" s="1">
        <v>10373.41</v>
      </c>
      <c r="G13" s="1">
        <v>9248.5300000000007</v>
      </c>
      <c r="H13" s="1">
        <v>885.64</v>
      </c>
      <c r="I13" s="1">
        <v>3562.87</v>
      </c>
      <c r="J13" s="1">
        <v>4290.24</v>
      </c>
      <c r="K13" s="1">
        <v>70.42</v>
      </c>
    </row>
    <row r="14" spans="1:11" x14ac:dyDescent="0.3">
      <c r="A14" s="3" t="s">
        <v>22</v>
      </c>
      <c r="B14" s="1">
        <v>33481.879999999997</v>
      </c>
      <c r="C14" s="1">
        <v>140141.82999999999</v>
      </c>
      <c r="D14" s="1">
        <v>66033.3</v>
      </c>
      <c r="E14" s="1">
        <v>110235.1</v>
      </c>
      <c r="F14" s="1">
        <v>940.04</v>
      </c>
      <c r="G14" s="1">
        <v>340.56</v>
      </c>
      <c r="H14" s="1">
        <v>1146.8399999999999</v>
      </c>
      <c r="I14" s="1">
        <v>4116.8</v>
      </c>
      <c r="J14" s="1">
        <v>4957.9799999999996</v>
      </c>
    </row>
    <row r="15" spans="1:11" x14ac:dyDescent="0.3">
      <c r="A15" s="3" t="s">
        <v>23</v>
      </c>
      <c r="B15" s="1">
        <v>4220.04</v>
      </c>
      <c r="C15" s="1">
        <v>49826.35</v>
      </c>
      <c r="D15" s="1">
        <v>11132.89</v>
      </c>
      <c r="E15" s="1">
        <v>36830.339999999997</v>
      </c>
      <c r="F15" s="1">
        <v>23614.92</v>
      </c>
      <c r="G15" s="1">
        <v>3284.78</v>
      </c>
      <c r="H15" s="1">
        <v>234.87</v>
      </c>
      <c r="I15" s="1">
        <v>1205.02</v>
      </c>
      <c r="J15" s="1">
        <v>616.65</v>
      </c>
      <c r="K15" s="1">
        <v>62.03</v>
      </c>
    </row>
    <row r="16" spans="1:11" x14ac:dyDescent="0.3">
      <c r="A16" s="3" t="s">
        <v>24</v>
      </c>
      <c r="B16" s="1">
        <v>5913.2</v>
      </c>
      <c r="C16" s="1">
        <v>52987.25</v>
      </c>
      <c r="D16" s="1">
        <v>9148.56</v>
      </c>
      <c r="E16" s="1">
        <v>20588.71</v>
      </c>
      <c r="G16" s="1">
        <v>28.44</v>
      </c>
      <c r="H16" s="1">
        <v>855.24</v>
      </c>
      <c r="I16" s="1">
        <v>1762.09</v>
      </c>
    </row>
    <row r="17" spans="1:11" x14ac:dyDescent="0.3">
      <c r="A17" s="3" t="s">
        <v>25</v>
      </c>
      <c r="B17" s="1">
        <v>399.24</v>
      </c>
      <c r="C17" s="1">
        <v>73.11</v>
      </c>
      <c r="D17" s="1">
        <v>5874.2</v>
      </c>
      <c r="E17" s="1">
        <v>868.36</v>
      </c>
      <c r="F17" s="1">
        <v>34751.78</v>
      </c>
      <c r="G17" s="1">
        <v>50762.21</v>
      </c>
      <c r="H17" s="1">
        <v>7061.87</v>
      </c>
      <c r="I17" s="1">
        <v>1840.82</v>
      </c>
      <c r="J17" s="1">
        <v>982.54</v>
      </c>
    </row>
    <row r="18" spans="1:11" x14ac:dyDescent="0.3">
      <c r="A18" s="3" t="s">
        <v>26</v>
      </c>
      <c r="B18" s="1">
        <v>1702.85</v>
      </c>
      <c r="C18" s="1">
        <v>8217.5300000000007</v>
      </c>
      <c r="D18" s="1">
        <v>38275.620000000003</v>
      </c>
      <c r="E18" s="1">
        <v>6097.49</v>
      </c>
      <c r="F18" s="1">
        <v>1244.42</v>
      </c>
      <c r="G18" s="1">
        <v>874.44</v>
      </c>
      <c r="H18" s="1">
        <v>9828.7199999999993</v>
      </c>
      <c r="I18" s="1">
        <v>1191.3</v>
      </c>
      <c r="J18" s="1">
        <v>835.78</v>
      </c>
      <c r="K18" s="1">
        <v>1</v>
      </c>
    </row>
    <row r="19" spans="1:11" x14ac:dyDescent="0.3">
      <c r="A19" s="3" t="s">
        <v>27</v>
      </c>
      <c r="B19" s="1">
        <v>16577.63</v>
      </c>
      <c r="C19" s="1">
        <v>151821.81</v>
      </c>
      <c r="D19" s="1">
        <v>11744.93</v>
      </c>
      <c r="E19" s="1">
        <v>88394.53</v>
      </c>
      <c r="F19" s="1">
        <v>11565.22</v>
      </c>
      <c r="G19" s="1">
        <v>15505.7</v>
      </c>
      <c r="H19" s="1">
        <v>188.55</v>
      </c>
      <c r="I19" s="1">
        <v>2224.5700000000002</v>
      </c>
      <c r="J19" s="1">
        <v>1484.6</v>
      </c>
      <c r="K19" s="1">
        <v>62.82</v>
      </c>
    </row>
    <row r="20" spans="1:11" x14ac:dyDescent="0.3">
      <c r="A20" s="3" t="s">
        <v>28</v>
      </c>
      <c r="B20" s="1">
        <v>500.6</v>
      </c>
      <c r="C20" s="1">
        <v>3983.42</v>
      </c>
      <c r="D20" s="1">
        <v>864.22</v>
      </c>
      <c r="E20" s="1">
        <v>5213.22</v>
      </c>
      <c r="F20" s="1">
        <v>51.82</v>
      </c>
      <c r="G20" s="1">
        <v>182.3</v>
      </c>
      <c r="H20" s="1">
        <v>1.28</v>
      </c>
      <c r="I20" s="1">
        <v>23.35</v>
      </c>
      <c r="K20" s="1">
        <v>17.84</v>
      </c>
    </row>
    <row r="21" spans="1:11" x14ac:dyDescent="0.3">
      <c r="A21" s="3" t="s">
        <v>29</v>
      </c>
      <c r="B21" s="1">
        <v>1324.51</v>
      </c>
      <c r="C21" s="1">
        <v>18730.13</v>
      </c>
      <c r="D21" s="1">
        <v>6379.25</v>
      </c>
      <c r="E21" s="1">
        <v>33844.339999999997</v>
      </c>
      <c r="G21" s="1">
        <v>64.55</v>
      </c>
      <c r="H21" s="1">
        <v>1621.6</v>
      </c>
      <c r="I21" s="1">
        <v>1305.51</v>
      </c>
    </row>
    <row r="22" spans="1:11" x14ac:dyDescent="0.3">
      <c r="A22" s="3" t="s">
        <v>30</v>
      </c>
      <c r="B22" s="1">
        <v>21.03</v>
      </c>
      <c r="C22" s="1">
        <v>26.94</v>
      </c>
      <c r="D22" s="1">
        <v>27.51</v>
      </c>
      <c r="E22" s="1">
        <v>69.28</v>
      </c>
      <c r="F22" s="1">
        <v>1.82</v>
      </c>
      <c r="G22" s="1">
        <v>9.5500000000000007</v>
      </c>
      <c r="H22" s="1">
        <v>1.56</v>
      </c>
      <c r="I22" s="1">
        <v>2.09</v>
      </c>
    </row>
    <row r="23" spans="1:11" x14ac:dyDescent="0.3">
      <c r="A23" s="3" t="s">
        <v>31</v>
      </c>
      <c r="B23" s="1">
        <v>2197.19</v>
      </c>
      <c r="C23" s="1">
        <v>33241.21</v>
      </c>
      <c r="D23" s="1">
        <v>4516.57</v>
      </c>
      <c r="E23" s="1">
        <v>22315.62</v>
      </c>
      <c r="F23" s="1">
        <v>24.94</v>
      </c>
      <c r="G23" s="1">
        <v>29.69</v>
      </c>
      <c r="H23" s="1">
        <v>566.78</v>
      </c>
      <c r="I23" s="1">
        <v>1287.05</v>
      </c>
      <c r="J23" s="1">
        <v>387.52</v>
      </c>
      <c r="K23" s="1">
        <v>0.01</v>
      </c>
    </row>
    <row r="24" spans="1:11" x14ac:dyDescent="0.3">
      <c r="A24" s="3" t="s">
        <v>32</v>
      </c>
      <c r="B24" s="1">
        <v>265.02999999999997</v>
      </c>
      <c r="C24" s="1">
        <v>957.69</v>
      </c>
      <c r="D24" s="1">
        <v>404.62</v>
      </c>
      <c r="E24" s="1">
        <v>938.16</v>
      </c>
      <c r="H24" s="1">
        <v>0.44</v>
      </c>
      <c r="I24" s="1">
        <v>9.0500000000000007</v>
      </c>
    </row>
    <row r="25" spans="1:11" x14ac:dyDescent="0.3">
      <c r="A25" s="3" t="s">
        <v>33</v>
      </c>
      <c r="B25" s="1">
        <v>93.39</v>
      </c>
      <c r="C25" s="1">
        <v>163.35</v>
      </c>
      <c r="E25" s="1">
        <v>2.06</v>
      </c>
      <c r="F25" s="1">
        <v>48.14</v>
      </c>
      <c r="G25" s="1">
        <v>7.68</v>
      </c>
      <c r="J25" s="1">
        <v>0.27</v>
      </c>
    </row>
    <row r="26" spans="1:11" x14ac:dyDescent="0.3">
      <c r="A26" s="3" t="s">
        <v>34</v>
      </c>
      <c r="B26" s="1">
        <v>260.55</v>
      </c>
      <c r="C26" s="1">
        <v>1962.98</v>
      </c>
      <c r="D26" s="1">
        <v>1290.43</v>
      </c>
      <c r="E26" s="1">
        <v>8596.32</v>
      </c>
      <c r="F26" s="1">
        <v>98.38</v>
      </c>
      <c r="G26" s="1">
        <v>1134.6099999999999</v>
      </c>
      <c r="H26" s="1">
        <v>109.09</v>
      </c>
      <c r="I26" s="1">
        <v>263.38</v>
      </c>
      <c r="J26" s="1">
        <v>16.48</v>
      </c>
      <c r="K26" s="1">
        <v>48.98</v>
      </c>
    </row>
    <row r="27" spans="1:11" x14ac:dyDescent="0.3">
      <c r="A27" s="3" t="s">
        <v>35</v>
      </c>
      <c r="B27" s="1">
        <v>5360.65</v>
      </c>
      <c r="C27" s="1">
        <v>13857.5</v>
      </c>
      <c r="D27" s="1">
        <v>10440.59</v>
      </c>
      <c r="E27" s="1">
        <v>3178.59</v>
      </c>
      <c r="F27" s="1">
        <v>409.67</v>
      </c>
      <c r="G27" s="1">
        <v>149.06</v>
      </c>
      <c r="H27" s="1">
        <v>460.29</v>
      </c>
      <c r="I27" s="1">
        <v>3177.42</v>
      </c>
      <c r="J27" s="1">
        <v>2610.17</v>
      </c>
    </row>
    <row r="28" spans="1:11" x14ac:dyDescent="0.3">
      <c r="A28" s="3" t="s">
        <v>36</v>
      </c>
      <c r="B28" s="1">
        <v>441.61</v>
      </c>
      <c r="C28" s="1">
        <v>7150.56</v>
      </c>
      <c r="D28" s="1">
        <v>3952.44</v>
      </c>
      <c r="E28" s="1">
        <v>12540.43</v>
      </c>
      <c r="F28" s="1">
        <v>398.7</v>
      </c>
      <c r="G28" s="1">
        <v>113.16</v>
      </c>
      <c r="H28" s="1">
        <v>20.96</v>
      </c>
      <c r="I28" s="1">
        <v>538.53</v>
      </c>
      <c r="K28" s="1">
        <v>3.57</v>
      </c>
    </row>
    <row r="29" spans="1:11" x14ac:dyDescent="0.3">
      <c r="A29" s="3" t="s">
        <v>37</v>
      </c>
      <c r="B29" s="1">
        <v>2865.97</v>
      </c>
      <c r="C29" s="1">
        <v>16954.86</v>
      </c>
      <c r="D29" s="1">
        <v>250.58</v>
      </c>
      <c r="E29" s="1">
        <v>111754.65</v>
      </c>
      <c r="F29" s="1">
        <v>47123.88</v>
      </c>
      <c r="G29" s="1">
        <v>106377.96</v>
      </c>
      <c r="H29" s="1">
        <v>21289.040000000001</v>
      </c>
      <c r="I29" s="1">
        <v>13785</v>
      </c>
      <c r="J29" s="1">
        <v>448.54</v>
      </c>
      <c r="K29" s="1">
        <v>3.59</v>
      </c>
    </row>
    <row r="30" spans="1:11" x14ac:dyDescent="0.3">
      <c r="A30" s="3" t="s">
        <v>38</v>
      </c>
      <c r="B30" s="1">
        <v>18795.900000000001</v>
      </c>
      <c r="C30" s="1">
        <v>155268.29999999999</v>
      </c>
      <c r="D30" s="1">
        <v>28197.24</v>
      </c>
      <c r="E30" s="1">
        <v>100277.77</v>
      </c>
      <c r="F30" s="1">
        <v>55.92</v>
      </c>
      <c r="G30" s="1">
        <v>137.78</v>
      </c>
      <c r="H30" s="1">
        <v>1110.31</v>
      </c>
      <c r="I30" s="1">
        <v>4733.5200000000004</v>
      </c>
      <c r="J30" s="1">
        <v>744.29</v>
      </c>
    </row>
    <row r="31" spans="1:11" x14ac:dyDescent="0.3">
      <c r="A31" s="3" t="s">
        <v>39</v>
      </c>
      <c r="B31" s="1">
        <v>3669.22</v>
      </c>
      <c r="C31" s="1">
        <v>40101.629999999997</v>
      </c>
      <c r="D31" s="1">
        <v>3447.28</v>
      </c>
      <c r="E31" s="1">
        <v>30127.96</v>
      </c>
      <c r="F31" s="1">
        <v>7013.35</v>
      </c>
      <c r="G31" s="1">
        <v>640.63</v>
      </c>
      <c r="H31" s="1">
        <v>64.790000000000006</v>
      </c>
      <c r="I31" s="1">
        <v>815.83</v>
      </c>
      <c r="J31" s="1">
        <v>809.58</v>
      </c>
      <c r="K31" s="1">
        <v>52.8</v>
      </c>
    </row>
    <row r="32" spans="1:11" x14ac:dyDescent="0.3">
      <c r="A32" s="3" t="s">
        <v>40</v>
      </c>
      <c r="B32" s="1">
        <v>13086.31</v>
      </c>
      <c r="C32" s="1">
        <v>108730.95</v>
      </c>
      <c r="D32" s="1">
        <v>31937.17</v>
      </c>
      <c r="E32" s="1">
        <v>75214.149999999994</v>
      </c>
      <c r="F32" s="1">
        <v>699.45</v>
      </c>
      <c r="G32" s="1">
        <v>326.98</v>
      </c>
      <c r="H32" s="1">
        <v>2895.55</v>
      </c>
      <c r="I32" s="1">
        <v>3335.74</v>
      </c>
      <c r="J32" s="1">
        <v>782.83</v>
      </c>
      <c r="K32" s="1">
        <v>0.61</v>
      </c>
    </row>
    <row r="33" spans="1:11" x14ac:dyDescent="0.3">
      <c r="A33" s="3" t="s">
        <v>41</v>
      </c>
      <c r="B33" s="1">
        <v>2882.25</v>
      </c>
      <c r="C33" s="1">
        <v>41126.99</v>
      </c>
      <c r="D33" s="1">
        <v>3458.32</v>
      </c>
      <c r="E33" s="1">
        <v>28159.35</v>
      </c>
      <c r="F33" s="1">
        <v>11.46</v>
      </c>
      <c r="G33" s="1">
        <v>197.92</v>
      </c>
      <c r="H33" s="1">
        <v>290.36</v>
      </c>
      <c r="I33" s="1">
        <v>853.54</v>
      </c>
      <c r="K33" s="1">
        <v>8.2799999999999994</v>
      </c>
    </row>
    <row r="34" spans="1:11" x14ac:dyDescent="0.3">
      <c r="A34" s="3" t="s">
        <v>42</v>
      </c>
      <c r="B34" s="1">
        <v>2934.38</v>
      </c>
      <c r="C34" s="1">
        <v>20384.72</v>
      </c>
      <c r="D34" s="1">
        <v>2944.22</v>
      </c>
      <c r="E34" s="1">
        <v>21336.46</v>
      </c>
      <c r="F34" s="1">
        <v>152.30000000000001</v>
      </c>
      <c r="G34" s="1">
        <v>111.53</v>
      </c>
      <c r="H34" s="1">
        <v>40.380000000000003</v>
      </c>
      <c r="I34" s="1">
        <v>326.39</v>
      </c>
      <c r="K34" s="1">
        <v>0.7</v>
      </c>
    </row>
    <row r="35" spans="1:11" x14ac:dyDescent="0.3">
      <c r="A35" s="3" t="s">
        <v>43</v>
      </c>
      <c r="B35" s="1">
        <v>704.83</v>
      </c>
      <c r="C35" s="1">
        <v>5872.73</v>
      </c>
      <c r="D35" s="1">
        <v>1265.1199999999999</v>
      </c>
      <c r="E35" s="1">
        <v>11757.17</v>
      </c>
      <c r="F35" s="1">
        <v>196.25</v>
      </c>
      <c r="G35" s="1">
        <v>274.16000000000003</v>
      </c>
      <c r="H35" s="1">
        <v>25.46</v>
      </c>
      <c r="I35" s="1">
        <v>82.58</v>
      </c>
      <c r="J35" s="1">
        <v>7.12</v>
      </c>
    </row>
    <row r="36" spans="1:11" x14ac:dyDescent="0.3">
      <c r="A36" s="3" t="s">
        <v>44</v>
      </c>
      <c r="B36" s="1">
        <v>13381.59</v>
      </c>
      <c r="C36" s="1">
        <v>228727.49</v>
      </c>
      <c r="D36" s="1">
        <v>45623.33</v>
      </c>
      <c r="E36" s="1">
        <v>132056.17000000001</v>
      </c>
      <c r="F36" s="1">
        <v>66300.12</v>
      </c>
      <c r="G36" s="1">
        <v>10646.79</v>
      </c>
      <c r="H36" s="1">
        <v>185.74</v>
      </c>
      <c r="I36" s="1">
        <v>3186.28</v>
      </c>
      <c r="J36" s="1">
        <v>1242.45</v>
      </c>
      <c r="K36" s="1">
        <v>342.44</v>
      </c>
    </row>
    <row r="37" spans="1:11" x14ac:dyDescent="0.3">
      <c r="A37" s="3" t="s">
        <v>45</v>
      </c>
      <c r="B37" s="1">
        <v>6805.33</v>
      </c>
      <c r="C37" s="1">
        <v>37099.800000000003</v>
      </c>
      <c r="D37" s="1">
        <v>4574.01</v>
      </c>
      <c r="E37" s="1">
        <v>277971.56</v>
      </c>
      <c r="F37" s="1">
        <v>27604.959999999999</v>
      </c>
      <c r="G37" s="1">
        <v>11131.97</v>
      </c>
      <c r="H37" s="1">
        <v>30097.26</v>
      </c>
      <c r="I37" s="1">
        <v>36855.71</v>
      </c>
      <c r="J37" s="1">
        <v>423.09</v>
      </c>
      <c r="K37" s="1">
        <v>16.14</v>
      </c>
    </row>
    <row r="38" spans="1:11" x14ac:dyDescent="0.3">
      <c r="A38" s="3" t="s">
        <v>46</v>
      </c>
      <c r="B38" s="1">
        <v>2802.7</v>
      </c>
      <c r="C38" s="1">
        <v>7925.32</v>
      </c>
      <c r="D38" s="1">
        <v>7518.59</v>
      </c>
      <c r="E38" s="1">
        <v>13046.99</v>
      </c>
      <c r="F38" s="1">
        <v>1373.59</v>
      </c>
      <c r="G38" s="1">
        <v>7061.89</v>
      </c>
      <c r="H38" s="1">
        <v>52.91</v>
      </c>
      <c r="I38" s="1">
        <v>1434.03</v>
      </c>
      <c r="K38" s="1">
        <v>0.83</v>
      </c>
    </row>
    <row r="39" spans="1:11" x14ac:dyDescent="0.3">
      <c r="A39" s="3" t="s">
        <v>47</v>
      </c>
      <c r="B39" s="1">
        <v>14465.5</v>
      </c>
      <c r="C39" s="1">
        <v>319313.87</v>
      </c>
      <c r="D39" s="1">
        <v>108459.76</v>
      </c>
      <c r="E39" s="1">
        <v>191428.66</v>
      </c>
      <c r="F39" s="1">
        <v>10556.87</v>
      </c>
      <c r="G39" s="1">
        <v>113076.95</v>
      </c>
      <c r="H39" s="1">
        <v>2067.41</v>
      </c>
      <c r="I39" s="1">
        <v>13336.14</v>
      </c>
      <c r="J39" s="1">
        <v>2207.8000000000002</v>
      </c>
      <c r="K39" s="1">
        <v>30.91</v>
      </c>
    </row>
    <row r="40" spans="1:11" x14ac:dyDescent="0.3">
      <c r="A40" s="3" t="s">
        <v>48</v>
      </c>
      <c r="B40" s="1">
        <v>20882.419999999998</v>
      </c>
      <c r="C40" s="1">
        <v>68135.25</v>
      </c>
      <c r="D40" s="1">
        <v>82573.38</v>
      </c>
      <c r="E40" s="1">
        <v>22622.39</v>
      </c>
      <c r="F40" s="1">
        <v>18597.59</v>
      </c>
      <c r="G40" s="1">
        <v>2948.42</v>
      </c>
      <c r="H40" s="1">
        <v>23115.38</v>
      </c>
      <c r="I40" s="1">
        <v>2416.85</v>
      </c>
      <c r="J40" s="1">
        <v>4276.3999999999996</v>
      </c>
      <c r="K40" s="1">
        <v>0.98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topLeftCell="A4" workbookViewId="0">
      <selection activeCell="A34" sqref="A34:XFD34"/>
    </sheetView>
  </sheetViews>
  <sheetFormatPr defaultRowHeight="14.4" x14ac:dyDescent="0.3"/>
  <sheetData>
    <row r="1" spans="1:11" x14ac:dyDescent="0.3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</row>
    <row r="2" spans="1:11" x14ac:dyDescent="0.3">
      <c r="A2" s="3" t="s">
        <v>10</v>
      </c>
      <c r="B2" s="1">
        <v>841.81</v>
      </c>
      <c r="C2" s="1">
        <v>7217.25</v>
      </c>
      <c r="D2" s="1">
        <v>3810.49</v>
      </c>
      <c r="E2" s="1">
        <v>11117.98</v>
      </c>
      <c r="F2" s="1">
        <v>3034.11</v>
      </c>
      <c r="G2" s="1">
        <v>1848.35</v>
      </c>
      <c r="H2" s="1">
        <v>43.44</v>
      </c>
      <c r="I2" s="1">
        <v>550.70000000000005</v>
      </c>
      <c r="J2" s="1">
        <v>197.8</v>
      </c>
      <c r="K2" s="1">
        <v>130.49</v>
      </c>
    </row>
    <row r="3" spans="1:11" x14ac:dyDescent="0.3">
      <c r="A3" s="3" t="s">
        <v>11</v>
      </c>
      <c r="B3" s="1">
        <v>4987.78</v>
      </c>
      <c r="C3" s="1">
        <v>19725.060000000001</v>
      </c>
      <c r="D3" s="1">
        <v>13185.58</v>
      </c>
      <c r="E3" s="1">
        <v>37226.800000000003</v>
      </c>
      <c r="F3" s="1">
        <v>1962.57</v>
      </c>
      <c r="G3" s="1">
        <v>5928.07</v>
      </c>
      <c r="H3" s="1">
        <v>206.79</v>
      </c>
      <c r="I3" s="1">
        <v>721.2</v>
      </c>
      <c r="J3" s="1"/>
      <c r="K3" s="1"/>
    </row>
    <row r="4" spans="1:11" x14ac:dyDescent="0.3">
      <c r="A4" s="3" t="s">
        <v>12</v>
      </c>
      <c r="B4" s="1">
        <v>6416.99</v>
      </c>
      <c r="C4" s="1">
        <v>13947.82</v>
      </c>
      <c r="D4" s="1">
        <v>3529.35</v>
      </c>
      <c r="E4" s="1">
        <v>6295.87</v>
      </c>
      <c r="F4" s="1">
        <v>160.91999999999999</v>
      </c>
      <c r="G4" s="1">
        <v>12.91</v>
      </c>
      <c r="H4" s="1">
        <v>82.61</v>
      </c>
      <c r="I4" s="1">
        <v>165.16</v>
      </c>
      <c r="J4" s="1">
        <v>71.59</v>
      </c>
      <c r="K4" s="1"/>
    </row>
    <row r="5" spans="1:11" x14ac:dyDescent="0.3">
      <c r="A5" s="3" t="s">
        <v>13</v>
      </c>
      <c r="B5" s="1">
        <v>889.74</v>
      </c>
      <c r="C5" s="1">
        <v>13730.76</v>
      </c>
      <c r="D5" s="1">
        <v>6109.41</v>
      </c>
      <c r="E5" s="1">
        <v>26598.21</v>
      </c>
      <c r="F5" s="1">
        <v>2351.4499999999998</v>
      </c>
      <c r="G5" s="1">
        <v>1023.48</v>
      </c>
      <c r="H5" s="1">
        <v>52.88</v>
      </c>
      <c r="I5" s="1">
        <v>344.4</v>
      </c>
      <c r="J5" s="1"/>
      <c r="K5" s="1">
        <v>115.06</v>
      </c>
    </row>
    <row r="6" spans="1:11" x14ac:dyDescent="0.3">
      <c r="A6" s="3" t="s">
        <v>14</v>
      </c>
      <c r="B6" s="1">
        <v>5347.23</v>
      </c>
      <c r="C6" s="1">
        <v>53407.41</v>
      </c>
      <c r="D6" s="1">
        <v>7974.51</v>
      </c>
      <c r="E6" s="1">
        <v>42403.27</v>
      </c>
      <c r="F6" s="1">
        <v>231.05</v>
      </c>
      <c r="G6" s="1">
        <v>532.05999999999995</v>
      </c>
      <c r="H6" s="1">
        <v>97.36</v>
      </c>
      <c r="I6" s="1">
        <v>977.14</v>
      </c>
      <c r="J6" s="1">
        <v>23.66</v>
      </c>
      <c r="K6" s="1">
        <v>1.43</v>
      </c>
    </row>
    <row r="7" spans="1:11" x14ac:dyDescent="0.3">
      <c r="A7" s="3" t="s">
        <v>15</v>
      </c>
      <c r="B7" s="1">
        <v>2169.31</v>
      </c>
      <c r="C7" s="1">
        <v>19662.82</v>
      </c>
      <c r="D7" s="1">
        <v>5349.28</v>
      </c>
      <c r="E7" s="1">
        <v>26813.22</v>
      </c>
      <c r="F7" s="1">
        <v>1095.3900000000001</v>
      </c>
      <c r="G7" s="1">
        <v>580.16999999999996</v>
      </c>
      <c r="H7" s="1">
        <v>190.99</v>
      </c>
      <c r="I7" s="1">
        <v>560.79</v>
      </c>
      <c r="J7" s="1">
        <v>11.99</v>
      </c>
      <c r="K7" s="1">
        <v>156.15</v>
      </c>
    </row>
    <row r="8" spans="1:11" x14ac:dyDescent="0.3">
      <c r="A8" s="3" t="s">
        <v>16</v>
      </c>
      <c r="B8" s="1">
        <v>879.09</v>
      </c>
      <c r="C8" s="1">
        <v>4386.47</v>
      </c>
      <c r="D8" s="1">
        <v>262.82</v>
      </c>
      <c r="E8" s="1">
        <v>1902.34</v>
      </c>
      <c r="F8" s="1">
        <v>1564.98</v>
      </c>
      <c r="G8" s="1">
        <v>180.61</v>
      </c>
      <c r="H8" s="1">
        <v>4.97</v>
      </c>
      <c r="I8" s="1">
        <v>22.93</v>
      </c>
      <c r="J8" s="1">
        <v>19.75</v>
      </c>
      <c r="K8" s="1">
        <v>24.95</v>
      </c>
    </row>
    <row r="9" spans="1:11" x14ac:dyDescent="0.3">
      <c r="A9" s="3" t="s">
        <v>17</v>
      </c>
      <c r="B9" s="1">
        <v>5292.02</v>
      </c>
      <c r="C9" s="1">
        <v>36555.160000000003</v>
      </c>
      <c r="D9" s="1">
        <v>8465.94</v>
      </c>
      <c r="E9" s="1">
        <v>27841.64</v>
      </c>
      <c r="F9" s="1">
        <v>22.59</v>
      </c>
      <c r="G9" s="1">
        <v>5.66</v>
      </c>
      <c r="H9" s="1">
        <v>106.83</v>
      </c>
      <c r="I9" s="1">
        <v>584.04999999999995</v>
      </c>
      <c r="J9" s="1"/>
      <c r="K9" s="1"/>
    </row>
    <row r="10" spans="1:11" x14ac:dyDescent="0.3">
      <c r="A10" s="3" t="s">
        <v>18</v>
      </c>
      <c r="B10" s="1">
        <v>3646.06</v>
      </c>
      <c r="C10" s="1">
        <v>31313.41</v>
      </c>
      <c r="D10" s="1">
        <v>954.67</v>
      </c>
      <c r="E10" s="1">
        <v>5267.47</v>
      </c>
      <c r="F10" s="1">
        <v>502.56</v>
      </c>
      <c r="G10" s="1">
        <v>111.52</v>
      </c>
      <c r="H10" s="1">
        <v>526.32000000000005</v>
      </c>
      <c r="I10" s="1">
        <v>416.23</v>
      </c>
      <c r="J10" s="1">
        <v>1423.3</v>
      </c>
      <c r="K10" s="1">
        <v>0.48</v>
      </c>
    </row>
    <row r="11" spans="1:11" x14ac:dyDescent="0.3">
      <c r="A11" s="3" t="s">
        <v>19</v>
      </c>
      <c r="B11" s="1">
        <v>1039.3</v>
      </c>
      <c r="C11" s="1">
        <v>11264.82</v>
      </c>
      <c r="D11" s="1">
        <v>3385.05</v>
      </c>
      <c r="E11" s="1">
        <v>25297.279999999999</v>
      </c>
      <c r="F11" s="1">
        <v>99.79</v>
      </c>
      <c r="G11" s="1">
        <v>46.92</v>
      </c>
      <c r="H11" s="1">
        <v>2150.16</v>
      </c>
      <c r="I11" s="1">
        <v>2079.12</v>
      </c>
      <c r="J11" s="1">
        <v>19.12</v>
      </c>
      <c r="K11" s="1"/>
    </row>
    <row r="12" spans="1:11" x14ac:dyDescent="0.3">
      <c r="A12" s="3" t="s">
        <v>20</v>
      </c>
      <c r="B12" s="1">
        <v>4752.9799999999996</v>
      </c>
      <c r="C12" s="1">
        <v>27986.49</v>
      </c>
      <c r="D12" s="1">
        <v>226.86</v>
      </c>
      <c r="E12" s="1">
        <v>242745.01</v>
      </c>
      <c r="F12" s="1">
        <v>7028.81</v>
      </c>
      <c r="G12" s="1">
        <v>1988.19</v>
      </c>
      <c r="H12" s="1">
        <v>21241.74</v>
      </c>
      <c r="I12" s="1">
        <v>31900.16</v>
      </c>
      <c r="J12" s="1">
        <v>133.36000000000001</v>
      </c>
      <c r="K12" s="1"/>
    </row>
    <row r="13" spans="1:11" x14ac:dyDescent="0.3">
      <c r="A13" s="3" t="s">
        <v>21</v>
      </c>
      <c r="B13" s="1">
        <v>33129.800000000003</v>
      </c>
      <c r="C13" s="1">
        <v>238550.82</v>
      </c>
      <c r="D13" s="1">
        <v>97187.02</v>
      </c>
      <c r="E13" s="1">
        <v>154394.79</v>
      </c>
      <c r="F13" s="1">
        <v>10391.64</v>
      </c>
      <c r="G13" s="1">
        <v>9251.2099999999991</v>
      </c>
      <c r="H13" s="1">
        <v>885.79</v>
      </c>
      <c r="I13" s="1">
        <v>3586.63</v>
      </c>
      <c r="J13" s="1">
        <v>4292.16</v>
      </c>
      <c r="K13" s="1">
        <v>210.92</v>
      </c>
    </row>
    <row r="14" spans="1:11" x14ac:dyDescent="0.3">
      <c r="A14" s="3" t="s">
        <v>22</v>
      </c>
      <c r="B14" s="1">
        <v>33919.64</v>
      </c>
      <c r="C14" s="1">
        <v>140186.59</v>
      </c>
      <c r="D14" s="1">
        <v>66103.28</v>
      </c>
      <c r="E14" s="1">
        <v>110402.09</v>
      </c>
      <c r="F14" s="1">
        <v>942.53</v>
      </c>
      <c r="G14" s="1">
        <v>351.1</v>
      </c>
      <c r="H14" s="1">
        <v>1163.76</v>
      </c>
      <c r="I14" s="1">
        <v>4148.25</v>
      </c>
      <c r="J14" s="1">
        <v>4959.79</v>
      </c>
      <c r="K14" s="1"/>
    </row>
    <row r="15" spans="1:11" x14ac:dyDescent="0.3">
      <c r="A15" s="3" t="s">
        <v>23</v>
      </c>
      <c r="B15" s="1">
        <v>4347.57</v>
      </c>
      <c r="C15" s="1">
        <v>49833.64</v>
      </c>
      <c r="D15" s="1">
        <v>11178.94</v>
      </c>
      <c r="E15" s="1">
        <v>37243.19</v>
      </c>
      <c r="F15" s="1">
        <v>23732.27</v>
      </c>
      <c r="G15" s="1">
        <v>3404.26</v>
      </c>
      <c r="H15" s="1">
        <v>236.75</v>
      </c>
      <c r="I15" s="1">
        <v>1236.4000000000001</v>
      </c>
      <c r="J15" s="1">
        <v>616.74</v>
      </c>
      <c r="K15" s="1">
        <v>184.21</v>
      </c>
    </row>
    <row r="16" spans="1:11" x14ac:dyDescent="0.3">
      <c r="A16" s="3" t="s">
        <v>24</v>
      </c>
      <c r="B16" s="1">
        <v>6028.85</v>
      </c>
      <c r="C16" s="1">
        <v>53236.72</v>
      </c>
      <c r="D16" s="1">
        <v>9233.09</v>
      </c>
      <c r="E16" s="1">
        <v>21842.59</v>
      </c>
      <c r="F16" s="1"/>
      <c r="G16" s="1">
        <v>28.54</v>
      </c>
      <c r="H16" s="1">
        <v>866.86</v>
      </c>
      <c r="I16" s="1">
        <v>1775.8</v>
      </c>
      <c r="J16" s="1"/>
      <c r="K16" s="1"/>
    </row>
    <row r="17" spans="1:11" x14ac:dyDescent="0.3">
      <c r="A17" s="3" t="s">
        <v>25</v>
      </c>
      <c r="B17" s="1">
        <v>403.62</v>
      </c>
      <c r="C17" s="1">
        <v>77.16</v>
      </c>
      <c r="D17" s="1">
        <v>5965.92</v>
      </c>
      <c r="E17" s="1">
        <v>920.58</v>
      </c>
      <c r="F17" s="1">
        <v>34756.199999999997</v>
      </c>
      <c r="G17" s="1">
        <v>51350.23</v>
      </c>
      <c r="H17" s="1">
        <v>7061.87</v>
      </c>
      <c r="I17" s="1">
        <v>1975.26</v>
      </c>
      <c r="J17" s="1">
        <v>987.89</v>
      </c>
      <c r="K17" s="1"/>
    </row>
    <row r="18" spans="1:11" x14ac:dyDescent="0.3">
      <c r="A18" s="3" t="s">
        <v>26</v>
      </c>
      <c r="B18" s="1">
        <v>1736.92</v>
      </c>
      <c r="C18" s="1">
        <v>8762.4500000000007</v>
      </c>
      <c r="D18" s="1">
        <v>38860.86</v>
      </c>
      <c r="E18" s="1">
        <v>7276.33</v>
      </c>
      <c r="F18" s="1">
        <v>1246.32</v>
      </c>
      <c r="G18" s="1">
        <v>874.44</v>
      </c>
      <c r="H18" s="1">
        <v>9831.41</v>
      </c>
      <c r="I18" s="1">
        <v>1191.4000000000001</v>
      </c>
      <c r="J18" s="1">
        <v>835.78</v>
      </c>
      <c r="K18" s="1">
        <v>82.94</v>
      </c>
    </row>
    <row r="19" spans="1:11" x14ac:dyDescent="0.3">
      <c r="A19" s="3" t="s">
        <v>27</v>
      </c>
      <c r="B19" s="1">
        <v>16751.57</v>
      </c>
      <c r="C19" s="1">
        <v>152017.93</v>
      </c>
      <c r="D19" s="1">
        <v>11750.38</v>
      </c>
      <c r="E19" s="1">
        <v>89342.47</v>
      </c>
      <c r="F19" s="1">
        <v>11607.66</v>
      </c>
      <c r="G19" s="1">
        <v>15574.06</v>
      </c>
      <c r="H19" s="1">
        <v>192.31</v>
      </c>
      <c r="I19" s="1">
        <v>2230.86</v>
      </c>
      <c r="J19" s="1">
        <v>1486.16</v>
      </c>
      <c r="K19" s="1">
        <v>367.14</v>
      </c>
    </row>
    <row r="20" spans="1:11" x14ac:dyDescent="0.3">
      <c r="A20" s="3" t="s">
        <v>28</v>
      </c>
      <c r="B20" s="1">
        <v>517.16</v>
      </c>
      <c r="C20" s="1">
        <v>3993.17</v>
      </c>
      <c r="D20" s="1">
        <v>868.24</v>
      </c>
      <c r="E20" s="1">
        <v>5245.23</v>
      </c>
      <c r="F20" s="1">
        <v>51.82</v>
      </c>
      <c r="G20" s="1">
        <v>182.3</v>
      </c>
      <c r="H20" s="1">
        <v>1.28</v>
      </c>
      <c r="I20" s="1">
        <v>23.35</v>
      </c>
      <c r="J20" s="1"/>
      <c r="K20" s="1">
        <v>24.54</v>
      </c>
    </row>
    <row r="21" spans="1:11" x14ac:dyDescent="0.3">
      <c r="A21" s="3" t="s">
        <v>29</v>
      </c>
      <c r="B21" s="1">
        <v>1342.25</v>
      </c>
      <c r="C21" s="1">
        <v>19194.52</v>
      </c>
      <c r="D21" s="1">
        <v>6413.22</v>
      </c>
      <c r="E21" s="1">
        <v>34638.910000000003</v>
      </c>
      <c r="F21" s="1"/>
      <c r="G21" s="1">
        <v>64.55</v>
      </c>
      <c r="H21" s="1">
        <v>1629.49</v>
      </c>
      <c r="I21" s="1">
        <v>1307.43</v>
      </c>
      <c r="J21" s="1"/>
      <c r="K21" s="1"/>
    </row>
    <row r="22" spans="1:11" x14ac:dyDescent="0.3">
      <c r="A22" s="3" t="s">
        <v>30</v>
      </c>
      <c r="B22" s="1">
        <v>21.2</v>
      </c>
      <c r="C22" s="1">
        <v>26.94</v>
      </c>
      <c r="D22" s="1">
        <v>27.51</v>
      </c>
      <c r="E22" s="1">
        <v>69.28</v>
      </c>
      <c r="F22" s="1">
        <v>1.82</v>
      </c>
      <c r="G22" s="1">
        <v>9.5500000000000007</v>
      </c>
      <c r="H22" s="1">
        <v>1.56</v>
      </c>
      <c r="I22" s="1">
        <v>2.09</v>
      </c>
      <c r="J22" s="1"/>
      <c r="K22" s="1"/>
    </row>
    <row r="23" spans="1:11" x14ac:dyDescent="0.3">
      <c r="A23" s="3" t="s">
        <v>31</v>
      </c>
      <c r="B23" s="1">
        <v>2236.5500000000002</v>
      </c>
      <c r="C23" s="1">
        <v>33618.81</v>
      </c>
      <c r="D23" s="1">
        <v>4551.42</v>
      </c>
      <c r="E23" s="1">
        <v>22575.81</v>
      </c>
      <c r="F23" s="1">
        <v>25.91</v>
      </c>
      <c r="G23" s="1">
        <v>38.07</v>
      </c>
      <c r="H23" s="1">
        <v>567.30999999999995</v>
      </c>
      <c r="I23" s="1">
        <v>1287.99</v>
      </c>
      <c r="J23" s="1">
        <v>387.52</v>
      </c>
      <c r="K23" s="1">
        <v>0.01</v>
      </c>
    </row>
    <row r="24" spans="1:11" x14ac:dyDescent="0.3">
      <c r="A24" s="3" t="s">
        <v>32</v>
      </c>
      <c r="B24" s="1">
        <v>274.33999999999997</v>
      </c>
      <c r="C24" s="1">
        <v>958.03</v>
      </c>
      <c r="D24" s="1">
        <v>405.95</v>
      </c>
      <c r="E24" s="1">
        <v>947.63</v>
      </c>
      <c r="F24" s="1"/>
      <c r="G24" s="1"/>
      <c r="H24" s="1">
        <v>0.44</v>
      </c>
      <c r="I24" s="1">
        <v>9.0500000000000007</v>
      </c>
      <c r="J24" s="1"/>
      <c r="K24" s="1"/>
    </row>
    <row r="25" spans="1:11" x14ac:dyDescent="0.3">
      <c r="A25" s="3" t="s">
        <v>33</v>
      </c>
      <c r="B25" s="1">
        <v>94.48</v>
      </c>
      <c r="C25" s="1">
        <v>163.35</v>
      </c>
      <c r="D25" s="1"/>
      <c r="E25" s="1">
        <v>2.06</v>
      </c>
      <c r="F25" s="1">
        <v>48.14</v>
      </c>
      <c r="G25" s="1">
        <v>7.68</v>
      </c>
      <c r="H25" s="1"/>
      <c r="I25" s="1"/>
      <c r="J25" s="1">
        <v>0.27</v>
      </c>
      <c r="K25" s="1"/>
    </row>
    <row r="26" spans="1:11" x14ac:dyDescent="0.3">
      <c r="A26" s="3" t="s">
        <v>34</v>
      </c>
      <c r="B26" s="1">
        <v>272.19</v>
      </c>
      <c r="C26" s="1">
        <v>1964.03</v>
      </c>
      <c r="D26" s="1">
        <v>1290.99</v>
      </c>
      <c r="E26" s="1">
        <v>8634.8700000000008</v>
      </c>
      <c r="F26" s="1">
        <v>98.38</v>
      </c>
      <c r="G26" s="1">
        <v>1134.6099999999999</v>
      </c>
      <c r="H26" s="1">
        <v>109.09</v>
      </c>
      <c r="I26" s="1">
        <v>263.38</v>
      </c>
      <c r="J26" s="1">
        <v>16.48</v>
      </c>
      <c r="K26" s="1">
        <v>98.41</v>
      </c>
    </row>
    <row r="27" spans="1:11" x14ac:dyDescent="0.3">
      <c r="A27" s="3" t="s">
        <v>35</v>
      </c>
      <c r="B27" s="1">
        <v>5485.29</v>
      </c>
      <c r="C27" s="1">
        <v>13870.21</v>
      </c>
      <c r="D27" s="1">
        <v>10478.27</v>
      </c>
      <c r="E27" s="1">
        <v>3200.29</v>
      </c>
      <c r="F27" s="1">
        <v>410.9</v>
      </c>
      <c r="G27" s="1">
        <v>151.71</v>
      </c>
      <c r="H27" s="1">
        <v>489.85</v>
      </c>
      <c r="I27" s="1">
        <v>3199.34</v>
      </c>
      <c r="J27" s="1">
        <v>2612.6</v>
      </c>
      <c r="K27" s="1"/>
    </row>
    <row r="28" spans="1:11" x14ac:dyDescent="0.3">
      <c r="A28" s="3" t="s">
        <v>36</v>
      </c>
      <c r="B28" s="1">
        <v>467.26</v>
      </c>
      <c r="C28" s="1">
        <v>7164.43</v>
      </c>
      <c r="D28" s="1">
        <v>3963.18</v>
      </c>
      <c r="E28" s="1">
        <v>12673.38</v>
      </c>
      <c r="F28" s="1">
        <v>398.7</v>
      </c>
      <c r="G28" s="1">
        <v>113.16</v>
      </c>
      <c r="H28" s="1">
        <v>21.26</v>
      </c>
      <c r="I28" s="1">
        <v>540.1</v>
      </c>
      <c r="J28" s="1"/>
      <c r="K28" s="1">
        <v>93.88</v>
      </c>
    </row>
    <row r="29" spans="1:11" x14ac:dyDescent="0.3">
      <c r="A29" s="3" t="s">
        <v>37</v>
      </c>
      <c r="B29" s="1">
        <v>2985.41</v>
      </c>
      <c r="C29" s="1">
        <v>16973.080000000002</v>
      </c>
      <c r="D29" s="1">
        <v>250.75</v>
      </c>
      <c r="E29" s="1">
        <v>114552.84</v>
      </c>
      <c r="F29" s="1">
        <v>47123.88</v>
      </c>
      <c r="G29" s="1">
        <v>106382.67</v>
      </c>
      <c r="H29" s="1">
        <v>21289.040000000001</v>
      </c>
      <c r="I29" s="1">
        <v>13785</v>
      </c>
      <c r="J29" s="1">
        <v>448.54</v>
      </c>
      <c r="K29" s="1">
        <v>3.59</v>
      </c>
    </row>
    <row r="30" spans="1:11" x14ac:dyDescent="0.3">
      <c r="A30" s="3" t="s">
        <v>38</v>
      </c>
      <c r="B30" s="1">
        <v>19414.080000000002</v>
      </c>
      <c r="C30" s="1">
        <v>155394.32999999999</v>
      </c>
      <c r="D30" s="1">
        <v>28252.78</v>
      </c>
      <c r="E30" s="1">
        <v>102797.52</v>
      </c>
      <c r="F30" s="1">
        <v>56.33</v>
      </c>
      <c r="G30" s="1">
        <v>145.30000000000001</v>
      </c>
      <c r="H30" s="1">
        <v>1111.1099999999999</v>
      </c>
      <c r="I30" s="1">
        <v>4766.79</v>
      </c>
      <c r="J30" s="1">
        <v>744.29</v>
      </c>
      <c r="K30" s="1">
        <v>0.89</v>
      </c>
    </row>
    <row r="31" spans="1:11" x14ac:dyDescent="0.3">
      <c r="A31" s="3" t="s">
        <v>39</v>
      </c>
      <c r="B31" s="1">
        <v>3762.19</v>
      </c>
      <c r="C31" s="1">
        <v>40966.67</v>
      </c>
      <c r="D31" s="1">
        <v>3536.28</v>
      </c>
      <c r="E31" s="1">
        <v>33857.29</v>
      </c>
      <c r="F31" s="1">
        <v>7129.51</v>
      </c>
      <c r="G31" s="1">
        <v>640.63</v>
      </c>
      <c r="H31" s="1">
        <v>64.790000000000006</v>
      </c>
      <c r="I31" s="1">
        <v>865.81</v>
      </c>
      <c r="J31" s="1">
        <v>809.58</v>
      </c>
      <c r="K31" s="1">
        <v>744.83</v>
      </c>
    </row>
    <row r="32" spans="1:11" x14ac:dyDescent="0.3">
      <c r="A32" s="3" t="s">
        <v>40</v>
      </c>
      <c r="B32" s="1">
        <v>13279.71</v>
      </c>
      <c r="C32" s="1">
        <v>109107.07</v>
      </c>
      <c r="D32" s="1">
        <v>31972.23</v>
      </c>
      <c r="E32" s="1">
        <v>75987.009999999995</v>
      </c>
      <c r="F32" s="1">
        <v>699.45</v>
      </c>
      <c r="G32" s="1">
        <v>330.91</v>
      </c>
      <c r="H32" s="1">
        <v>2897.7</v>
      </c>
      <c r="I32" s="1">
        <v>3346.95</v>
      </c>
      <c r="J32" s="1">
        <v>782.83</v>
      </c>
      <c r="K32" s="1">
        <v>0.61</v>
      </c>
    </row>
    <row r="33" spans="1:11" x14ac:dyDescent="0.3">
      <c r="A33" s="3" t="s">
        <v>41</v>
      </c>
      <c r="B33" s="1">
        <v>2936.98</v>
      </c>
      <c r="C33" s="1">
        <v>41205.93</v>
      </c>
      <c r="D33" s="1">
        <v>3465.74</v>
      </c>
      <c r="E33" s="1">
        <v>28499.13</v>
      </c>
      <c r="F33" s="1">
        <v>11.46</v>
      </c>
      <c r="G33" s="1">
        <v>200.54</v>
      </c>
      <c r="H33" s="1">
        <v>291.93</v>
      </c>
      <c r="I33" s="1">
        <v>860.97</v>
      </c>
      <c r="J33" s="1"/>
      <c r="K33" s="1">
        <v>11.74</v>
      </c>
    </row>
    <row r="34" spans="1:11" x14ac:dyDescent="0.3">
      <c r="A34" s="3" t="s">
        <v>42</v>
      </c>
      <c r="B34" s="1">
        <v>2980.37</v>
      </c>
      <c r="C34" s="1">
        <v>20402.47</v>
      </c>
      <c r="D34" s="1">
        <v>2955.49</v>
      </c>
      <c r="E34" s="1">
        <v>22047.9</v>
      </c>
      <c r="F34" s="1">
        <v>152.30000000000001</v>
      </c>
      <c r="G34" s="1">
        <v>111.71</v>
      </c>
      <c r="H34" s="1">
        <v>40.380000000000003</v>
      </c>
      <c r="I34" s="1">
        <v>327.14999999999998</v>
      </c>
      <c r="J34" s="1"/>
      <c r="K34" s="1">
        <v>8.07</v>
      </c>
    </row>
    <row r="35" spans="1:11" x14ac:dyDescent="0.3">
      <c r="A35" s="3" t="s">
        <v>43</v>
      </c>
      <c r="B35" s="1">
        <v>713.6</v>
      </c>
      <c r="C35" s="1">
        <v>5874.16</v>
      </c>
      <c r="D35" s="1">
        <v>1265.9100000000001</v>
      </c>
      <c r="E35" s="1">
        <v>11831.63</v>
      </c>
      <c r="F35" s="1">
        <v>196.25</v>
      </c>
      <c r="G35" s="1">
        <v>274.16000000000003</v>
      </c>
      <c r="H35" s="1">
        <v>25.46</v>
      </c>
      <c r="I35" s="1">
        <v>85.91</v>
      </c>
      <c r="J35" s="1">
        <v>7.12</v>
      </c>
      <c r="K35" s="1"/>
    </row>
    <row r="36" spans="1:11" x14ac:dyDescent="0.3">
      <c r="A36" s="3" t="s">
        <v>44</v>
      </c>
      <c r="B36" s="1">
        <v>13683.8</v>
      </c>
      <c r="C36" s="1">
        <v>230427.17</v>
      </c>
      <c r="D36" s="1">
        <v>45897.17</v>
      </c>
      <c r="E36" s="1">
        <v>133789.29</v>
      </c>
      <c r="F36" s="1">
        <v>66356.509999999995</v>
      </c>
      <c r="G36" s="1">
        <v>10788.34</v>
      </c>
      <c r="H36" s="1">
        <v>189.62</v>
      </c>
      <c r="I36" s="1">
        <v>3224.46</v>
      </c>
      <c r="J36" s="1">
        <v>1247.8499999999999</v>
      </c>
      <c r="K36" s="1">
        <v>618.24</v>
      </c>
    </row>
    <row r="37" spans="1:11" x14ac:dyDescent="0.3">
      <c r="A37" s="3" t="s">
        <v>45</v>
      </c>
      <c r="B37" s="1">
        <v>6894.92</v>
      </c>
      <c r="C37" s="1">
        <v>37127.360000000001</v>
      </c>
      <c r="D37" s="1">
        <v>4581.08</v>
      </c>
      <c r="E37" s="1">
        <v>295252.33</v>
      </c>
      <c r="F37" s="1">
        <v>27605.200000000001</v>
      </c>
      <c r="G37" s="1">
        <v>11132.48</v>
      </c>
      <c r="H37" s="1">
        <v>30100.240000000002</v>
      </c>
      <c r="I37" s="1">
        <v>36855.97</v>
      </c>
      <c r="J37" s="1">
        <v>423.09</v>
      </c>
      <c r="K37" s="1">
        <v>136.83000000000001</v>
      </c>
    </row>
    <row r="38" spans="1:11" x14ac:dyDescent="0.3">
      <c r="A38" s="3" t="s">
        <v>46</v>
      </c>
      <c r="B38" s="1">
        <v>2819.89</v>
      </c>
      <c r="C38" s="1">
        <v>7926.51</v>
      </c>
      <c r="D38" s="1">
        <v>7521.67</v>
      </c>
      <c r="E38" s="1">
        <v>13066.48</v>
      </c>
      <c r="F38" s="1">
        <v>1373.62</v>
      </c>
      <c r="G38" s="1">
        <v>7091.44</v>
      </c>
      <c r="H38" s="1">
        <v>53.09</v>
      </c>
      <c r="I38" s="1">
        <v>1434.26</v>
      </c>
      <c r="J38" s="1"/>
      <c r="K38" s="1">
        <v>1.32</v>
      </c>
    </row>
    <row r="39" spans="1:11" x14ac:dyDescent="0.3">
      <c r="A39" s="3" t="s">
        <v>47</v>
      </c>
      <c r="B39" s="1">
        <v>16264.02</v>
      </c>
      <c r="C39" s="1">
        <v>320164.64</v>
      </c>
      <c r="D39" s="1">
        <v>108488.61</v>
      </c>
      <c r="E39" s="1">
        <v>192863.34</v>
      </c>
      <c r="F39" s="1">
        <v>10561.16</v>
      </c>
      <c r="G39" s="1">
        <v>113103.09</v>
      </c>
      <c r="H39" s="1">
        <v>2072.83</v>
      </c>
      <c r="I39" s="1">
        <v>13713.62</v>
      </c>
      <c r="J39" s="1">
        <v>2232.27</v>
      </c>
      <c r="K39" s="1">
        <v>56.82</v>
      </c>
    </row>
    <row r="40" spans="1:11" x14ac:dyDescent="0.3">
      <c r="A40" s="3" t="s">
        <v>48</v>
      </c>
      <c r="B40" s="1">
        <v>21665.119999999999</v>
      </c>
      <c r="C40" s="1">
        <v>68180.679999999993</v>
      </c>
      <c r="D40" s="1">
        <v>82679.27</v>
      </c>
      <c r="E40" s="1">
        <v>24526.09</v>
      </c>
      <c r="F40" s="1">
        <v>18612.64</v>
      </c>
      <c r="G40" s="1">
        <v>2952.52</v>
      </c>
      <c r="H40" s="1">
        <v>23125.07</v>
      </c>
      <c r="I40" s="1">
        <v>2429.56</v>
      </c>
      <c r="J40" s="1">
        <v>4286.03</v>
      </c>
      <c r="K40" s="1">
        <v>2.77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7C036-5E36-4CE5-8EC6-1F94063B6991}">
  <dimension ref="A1:K40"/>
  <sheetViews>
    <sheetView topLeftCell="A28" workbookViewId="0">
      <selection activeCell="A38" sqref="A38"/>
    </sheetView>
  </sheetViews>
  <sheetFormatPr defaultRowHeight="14.4" x14ac:dyDescent="0.3"/>
  <sheetData>
    <row r="1" spans="1:11" x14ac:dyDescent="0.3">
      <c r="A1" s="23" t="s">
        <v>49</v>
      </c>
      <c r="B1" s="22" t="s">
        <v>50</v>
      </c>
      <c r="C1" s="22" t="s">
        <v>51</v>
      </c>
      <c r="D1" s="22" t="s">
        <v>52</v>
      </c>
      <c r="E1" s="22" t="s">
        <v>53</v>
      </c>
      <c r="F1" s="22" t="s">
        <v>54</v>
      </c>
      <c r="G1" s="22" t="s">
        <v>55</v>
      </c>
      <c r="H1" s="22" t="s">
        <v>56</v>
      </c>
      <c r="I1" s="22" t="s">
        <v>57</v>
      </c>
      <c r="J1" s="22" t="s">
        <v>58</v>
      </c>
      <c r="K1" s="22" t="s">
        <v>59</v>
      </c>
    </row>
    <row r="2" spans="1:11" x14ac:dyDescent="0.3">
      <c r="A2" s="24" t="s">
        <v>10</v>
      </c>
      <c r="B2" s="25">
        <v>532.80999999999995</v>
      </c>
      <c r="C2" s="25">
        <v>7180.59</v>
      </c>
      <c r="D2" s="25">
        <v>3788.43</v>
      </c>
      <c r="E2" s="25">
        <v>10743.94</v>
      </c>
      <c r="F2" s="25">
        <v>3028.69</v>
      </c>
      <c r="G2" s="25">
        <v>1820.82</v>
      </c>
      <c r="H2" s="25">
        <v>42.08</v>
      </c>
      <c r="I2" s="25">
        <v>530.33000000000004</v>
      </c>
      <c r="J2" s="25">
        <v>189.32</v>
      </c>
      <c r="K2" s="25">
        <v>7.32</v>
      </c>
    </row>
    <row r="3" spans="1:11" x14ac:dyDescent="0.3">
      <c r="A3" s="24" t="s">
        <v>11</v>
      </c>
      <c r="B3" s="25">
        <v>4771.18</v>
      </c>
      <c r="C3" s="25">
        <v>19719.13</v>
      </c>
      <c r="D3" s="25">
        <v>13131.54</v>
      </c>
      <c r="E3" s="25">
        <v>36618.18</v>
      </c>
      <c r="F3" s="25">
        <v>1962.35</v>
      </c>
      <c r="G3" s="25">
        <v>5815.76</v>
      </c>
      <c r="H3" s="25">
        <v>206.59</v>
      </c>
      <c r="I3" s="25">
        <v>718.6</v>
      </c>
      <c r="J3" s="21"/>
      <c r="K3" s="21"/>
    </row>
    <row r="4" spans="1:11" x14ac:dyDescent="0.3">
      <c r="A4" s="24" t="s">
        <v>12</v>
      </c>
      <c r="B4" s="25">
        <v>6284.89</v>
      </c>
      <c r="C4" s="25">
        <v>13941.82</v>
      </c>
      <c r="D4" s="25">
        <v>3527.41</v>
      </c>
      <c r="E4" s="25">
        <v>5955.43</v>
      </c>
      <c r="F4" s="25">
        <v>151.87</v>
      </c>
      <c r="G4" s="25">
        <v>12.46</v>
      </c>
      <c r="H4" s="25">
        <v>74.02</v>
      </c>
      <c r="I4" s="25">
        <v>158.03</v>
      </c>
      <c r="J4" s="25">
        <v>67.23</v>
      </c>
      <c r="K4" s="21"/>
    </row>
    <row r="5" spans="1:11" x14ac:dyDescent="0.3">
      <c r="A5" s="24" t="s">
        <v>13</v>
      </c>
      <c r="B5" s="25">
        <v>753.4</v>
      </c>
      <c r="C5" s="25">
        <v>13647.3</v>
      </c>
      <c r="D5" s="25">
        <v>6036.79</v>
      </c>
      <c r="E5" s="25">
        <v>26062.080000000002</v>
      </c>
      <c r="F5" s="25">
        <v>2345.5700000000002</v>
      </c>
      <c r="G5" s="25">
        <v>991.99</v>
      </c>
      <c r="H5" s="25">
        <v>52.41</v>
      </c>
      <c r="I5" s="25">
        <v>337.86</v>
      </c>
      <c r="J5" s="21"/>
      <c r="K5" s="25">
        <v>13.78</v>
      </c>
    </row>
    <row r="6" spans="1:11" x14ac:dyDescent="0.3">
      <c r="A6" s="24" t="s">
        <v>14</v>
      </c>
      <c r="B6" s="25">
        <v>5209.4799999999996</v>
      </c>
      <c r="C6" s="25">
        <v>52778.44</v>
      </c>
      <c r="D6" s="25">
        <v>7964.81</v>
      </c>
      <c r="E6" s="25">
        <v>41248.660000000003</v>
      </c>
      <c r="F6" s="25">
        <v>230.81</v>
      </c>
      <c r="G6" s="25">
        <v>527.27</v>
      </c>
      <c r="H6" s="25">
        <v>95.71</v>
      </c>
      <c r="I6" s="25">
        <v>973.05</v>
      </c>
      <c r="J6" s="25">
        <v>22.85</v>
      </c>
      <c r="K6" s="25">
        <v>0.37</v>
      </c>
    </row>
    <row r="7" spans="1:11" x14ac:dyDescent="0.3">
      <c r="A7" s="24" t="s">
        <v>15</v>
      </c>
      <c r="B7" s="25">
        <v>1973.38</v>
      </c>
      <c r="C7" s="25">
        <v>19473.669999999998</v>
      </c>
      <c r="D7" s="25">
        <v>5298.74</v>
      </c>
      <c r="E7" s="25">
        <v>25771.63</v>
      </c>
      <c r="F7" s="25">
        <v>1083.8800000000001</v>
      </c>
      <c r="G7" s="25">
        <v>556.16999999999996</v>
      </c>
      <c r="H7" s="25">
        <v>187.34</v>
      </c>
      <c r="I7" s="25">
        <v>551.88</v>
      </c>
      <c r="J7" s="25">
        <v>11.99</v>
      </c>
      <c r="K7" s="25">
        <v>1.38</v>
      </c>
    </row>
    <row r="8" spans="1:11" x14ac:dyDescent="0.3">
      <c r="A8" s="24" t="s">
        <v>16</v>
      </c>
      <c r="B8" s="25">
        <v>697.05</v>
      </c>
      <c r="C8" s="25">
        <v>4327.01</v>
      </c>
      <c r="D8" s="25">
        <v>261.14999999999998</v>
      </c>
      <c r="E8" s="25">
        <v>1759.13</v>
      </c>
      <c r="F8" s="25">
        <v>1557.91</v>
      </c>
      <c r="G8" s="25">
        <v>169.03</v>
      </c>
      <c r="H8" s="25">
        <v>4.7</v>
      </c>
      <c r="I8" s="25">
        <v>20.14</v>
      </c>
      <c r="J8" s="25">
        <v>19.75</v>
      </c>
      <c r="K8" s="25">
        <v>0.28999999999999998</v>
      </c>
    </row>
    <row r="9" spans="1:11" x14ac:dyDescent="0.3">
      <c r="A9" s="24" t="s">
        <v>17</v>
      </c>
      <c r="B9" s="25">
        <v>4954.96</v>
      </c>
      <c r="C9" s="25">
        <v>36183.79</v>
      </c>
      <c r="D9" s="25">
        <v>6874.89</v>
      </c>
      <c r="E9" s="25">
        <v>26055.99</v>
      </c>
      <c r="F9" s="25">
        <v>22.53</v>
      </c>
      <c r="G9" s="25">
        <v>5.36</v>
      </c>
      <c r="H9" s="25">
        <v>106.66</v>
      </c>
      <c r="I9" s="25">
        <v>563.54</v>
      </c>
      <c r="J9" s="21"/>
      <c r="K9" s="21"/>
    </row>
    <row r="10" spans="1:11" x14ac:dyDescent="0.3">
      <c r="A10" s="24" t="s">
        <v>18</v>
      </c>
      <c r="B10" s="25">
        <v>3347.54</v>
      </c>
      <c r="C10" s="25">
        <v>31250.79</v>
      </c>
      <c r="D10" s="25">
        <v>942.76</v>
      </c>
      <c r="E10" s="25">
        <v>4895.9799999999996</v>
      </c>
      <c r="F10" s="25">
        <v>499.91</v>
      </c>
      <c r="G10" s="25">
        <v>108.23</v>
      </c>
      <c r="H10" s="25">
        <v>524.82000000000005</v>
      </c>
      <c r="I10" s="25">
        <v>379.05</v>
      </c>
      <c r="J10" s="25">
        <v>1392.34</v>
      </c>
      <c r="K10" s="25">
        <v>0.48</v>
      </c>
    </row>
    <row r="11" spans="1:11" x14ac:dyDescent="0.3">
      <c r="A11" s="24" t="s">
        <v>19</v>
      </c>
      <c r="B11" s="25">
        <v>904.12</v>
      </c>
      <c r="C11" s="25">
        <v>10722.21</v>
      </c>
      <c r="D11" s="25">
        <v>2915.91</v>
      </c>
      <c r="E11" s="25">
        <v>22327.25</v>
      </c>
      <c r="F11" s="25">
        <v>98.66</v>
      </c>
      <c r="G11" s="25">
        <v>46.92</v>
      </c>
      <c r="H11" s="25">
        <v>2128.27</v>
      </c>
      <c r="I11" s="25">
        <v>2076.2199999999998</v>
      </c>
      <c r="J11" s="25">
        <v>19.12</v>
      </c>
      <c r="K11" s="21"/>
    </row>
    <row r="12" spans="1:11" x14ac:dyDescent="0.3">
      <c r="A12" s="24" t="s">
        <v>20</v>
      </c>
      <c r="B12" s="25">
        <v>4435.22</v>
      </c>
      <c r="C12" s="25">
        <v>27337.43</v>
      </c>
      <c r="D12" s="25">
        <v>195.35</v>
      </c>
      <c r="E12" s="25">
        <v>224333.98</v>
      </c>
      <c r="F12" s="25">
        <v>7028.81</v>
      </c>
      <c r="G12" s="25">
        <v>1982</v>
      </c>
      <c r="H12" s="25">
        <v>21048.71</v>
      </c>
      <c r="I12" s="25">
        <v>31900.16</v>
      </c>
      <c r="J12" s="25">
        <v>131.99</v>
      </c>
      <c r="K12" s="21"/>
    </row>
    <row r="13" spans="1:11" x14ac:dyDescent="0.3">
      <c r="A13" s="24" t="s">
        <v>21</v>
      </c>
      <c r="B13" s="25">
        <v>30743.439999999999</v>
      </c>
      <c r="C13" s="25">
        <v>238100.86</v>
      </c>
      <c r="D13" s="25">
        <v>97096.81</v>
      </c>
      <c r="E13" s="25">
        <v>145161.09</v>
      </c>
      <c r="F13" s="25">
        <v>10347.030000000001</v>
      </c>
      <c r="G13" s="25">
        <v>9233.06</v>
      </c>
      <c r="H13" s="25">
        <v>883.15</v>
      </c>
      <c r="I13" s="25">
        <v>3516.21</v>
      </c>
      <c r="J13" s="25">
        <v>4282.72</v>
      </c>
      <c r="K13" s="25">
        <v>2.57</v>
      </c>
    </row>
    <row r="14" spans="1:11" x14ac:dyDescent="0.3">
      <c r="A14" s="24" t="s">
        <v>22</v>
      </c>
      <c r="B14" s="25">
        <v>32280.92</v>
      </c>
      <c r="C14" s="25">
        <v>139165.07</v>
      </c>
      <c r="D14" s="25">
        <v>65578.759999999995</v>
      </c>
      <c r="E14" s="25">
        <v>108838.1</v>
      </c>
      <c r="F14" s="25">
        <v>934.68</v>
      </c>
      <c r="G14" s="25">
        <v>304.81</v>
      </c>
      <c r="H14" s="25">
        <v>1120.4100000000001</v>
      </c>
      <c r="I14" s="25">
        <v>3911.85</v>
      </c>
      <c r="J14" s="25">
        <v>4936.1400000000003</v>
      </c>
      <c r="K14" s="21"/>
    </row>
    <row r="15" spans="1:11" x14ac:dyDescent="0.3">
      <c r="A15" s="24" t="s">
        <v>23</v>
      </c>
      <c r="B15" s="25">
        <v>3826.57</v>
      </c>
      <c r="C15" s="25">
        <v>49660.68</v>
      </c>
      <c r="D15" s="25">
        <v>11083.52</v>
      </c>
      <c r="E15" s="25">
        <v>35862.730000000003</v>
      </c>
      <c r="F15" s="25">
        <v>23564.37</v>
      </c>
      <c r="G15" s="25">
        <v>3142.44</v>
      </c>
      <c r="H15" s="25">
        <v>229.87</v>
      </c>
      <c r="I15" s="25">
        <v>1132.52</v>
      </c>
      <c r="J15" s="25">
        <v>614.73</v>
      </c>
      <c r="K15" s="25">
        <v>9.32</v>
      </c>
    </row>
    <row r="16" spans="1:11" x14ac:dyDescent="0.3">
      <c r="A16" s="24" t="s">
        <v>24</v>
      </c>
      <c r="B16" s="25">
        <v>5652.24</v>
      </c>
      <c r="C16" s="25">
        <v>52176.56</v>
      </c>
      <c r="D16" s="25">
        <v>8787.89</v>
      </c>
      <c r="E16" s="25">
        <v>17646.39</v>
      </c>
      <c r="F16" s="21"/>
      <c r="G16" s="25">
        <v>28.44</v>
      </c>
      <c r="H16" s="25">
        <v>849.99</v>
      </c>
      <c r="I16" s="25">
        <v>1716.98</v>
      </c>
      <c r="J16" s="21"/>
      <c r="K16" s="21"/>
    </row>
    <row r="17" spans="1:11" x14ac:dyDescent="0.3">
      <c r="A17" s="24" t="s">
        <v>25</v>
      </c>
      <c r="B17" s="25">
        <v>329.08</v>
      </c>
      <c r="C17" s="25">
        <v>66.349999999999994</v>
      </c>
      <c r="D17" s="25">
        <v>5799.75</v>
      </c>
      <c r="E17" s="25">
        <v>802.8</v>
      </c>
      <c r="F17" s="25">
        <v>34746.76</v>
      </c>
      <c r="G17" s="25">
        <v>50145.61</v>
      </c>
      <c r="H17" s="25">
        <v>7061.87</v>
      </c>
      <c r="I17" s="25">
        <v>1683.67</v>
      </c>
      <c r="J17" s="25">
        <v>971.53</v>
      </c>
      <c r="K17" s="21"/>
    </row>
    <row r="18" spans="1:11" x14ac:dyDescent="0.3">
      <c r="A18" s="24" t="s">
        <v>26</v>
      </c>
      <c r="B18" s="25">
        <v>1433.09</v>
      </c>
      <c r="C18" s="25">
        <v>8107.99</v>
      </c>
      <c r="D18" s="25">
        <v>38002.839999999997</v>
      </c>
      <c r="E18" s="25">
        <v>4451.6000000000004</v>
      </c>
      <c r="F18" s="25">
        <v>1244.42</v>
      </c>
      <c r="G18" s="25">
        <v>873.78</v>
      </c>
      <c r="H18" s="25">
        <v>9828.35</v>
      </c>
      <c r="I18" s="25">
        <v>1191.3</v>
      </c>
      <c r="J18" s="25">
        <v>835.61</v>
      </c>
      <c r="K18" s="25">
        <v>1</v>
      </c>
    </row>
    <row r="19" spans="1:11" x14ac:dyDescent="0.3">
      <c r="A19" s="24" t="s">
        <v>27</v>
      </c>
      <c r="B19" s="25">
        <v>15667.51</v>
      </c>
      <c r="C19" s="25">
        <v>151310.12</v>
      </c>
      <c r="D19" s="25">
        <v>11717.54</v>
      </c>
      <c r="E19" s="25">
        <v>87719.47</v>
      </c>
      <c r="F19" s="25">
        <v>11523.69</v>
      </c>
      <c r="G19" s="25">
        <v>15461.15</v>
      </c>
      <c r="H19" s="25">
        <v>186.58</v>
      </c>
      <c r="I19" s="25">
        <v>2165</v>
      </c>
      <c r="J19" s="25">
        <v>1476.13</v>
      </c>
      <c r="K19" s="25">
        <v>11.34</v>
      </c>
    </row>
    <row r="20" spans="1:11" x14ac:dyDescent="0.3">
      <c r="A20" s="24" t="s">
        <v>28</v>
      </c>
      <c r="B20" s="25">
        <v>467.43</v>
      </c>
      <c r="C20" s="25">
        <v>3949.22</v>
      </c>
      <c r="D20" s="25">
        <v>861.86</v>
      </c>
      <c r="E20" s="25">
        <v>5147.24</v>
      </c>
      <c r="F20" s="25">
        <v>51.82</v>
      </c>
      <c r="G20" s="25">
        <v>182.3</v>
      </c>
      <c r="H20" s="25">
        <v>1.28</v>
      </c>
      <c r="I20" s="25">
        <v>23.35</v>
      </c>
      <c r="J20" s="21"/>
      <c r="K20" s="25">
        <v>6.49</v>
      </c>
    </row>
    <row r="21" spans="1:11" x14ac:dyDescent="0.3">
      <c r="A21" s="24" t="s">
        <v>29</v>
      </c>
      <c r="B21" s="25">
        <v>1266.24</v>
      </c>
      <c r="C21" s="25">
        <v>18429.560000000001</v>
      </c>
      <c r="D21" s="25">
        <v>6342.85</v>
      </c>
      <c r="E21" s="25">
        <v>30503.67</v>
      </c>
      <c r="F21" s="21"/>
      <c r="G21" s="25">
        <v>64.55</v>
      </c>
      <c r="H21" s="25">
        <v>1616.44</v>
      </c>
      <c r="I21" s="25">
        <v>1303.23</v>
      </c>
      <c r="J21" s="21"/>
      <c r="K21" s="21"/>
    </row>
    <row r="22" spans="1:11" x14ac:dyDescent="0.3">
      <c r="A22" s="24" t="s">
        <v>30</v>
      </c>
      <c r="B22" s="25">
        <v>20.86</v>
      </c>
      <c r="C22" s="25">
        <v>26.94</v>
      </c>
      <c r="D22" s="25">
        <v>27.51</v>
      </c>
      <c r="E22" s="25">
        <v>69.28</v>
      </c>
      <c r="F22" s="25">
        <v>1.82</v>
      </c>
      <c r="G22" s="25">
        <v>9.5500000000000007</v>
      </c>
      <c r="H22" s="25">
        <v>1.56</v>
      </c>
      <c r="I22" s="25">
        <v>2.09</v>
      </c>
      <c r="J22" s="21"/>
      <c r="K22" s="21"/>
    </row>
    <row r="23" spans="1:11" x14ac:dyDescent="0.3">
      <c r="A23" s="24" t="s">
        <v>31</v>
      </c>
      <c r="B23" s="25">
        <v>2106.5100000000002</v>
      </c>
      <c r="C23" s="25">
        <v>33014.870000000003</v>
      </c>
      <c r="D23" s="25">
        <v>4479.8</v>
      </c>
      <c r="E23" s="25">
        <v>21061.59</v>
      </c>
      <c r="F23" s="25">
        <v>24.99</v>
      </c>
      <c r="G23" s="25">
        <v>29.69</v>
      </c>
      <c r="H23" s="25">
        <v>562.30999999999995</v>
      </c>
      <c r="I23" s="25">
        <v>1281.4000000000001</v>
      </c>
      <c r="J23" s="25">
        <v>387.52</v>
      </c>
      <c r="K23" s="21"/>
    </row>
    <row r="24" spans="1:11" x14ac:dyDescent="0.3">
      <c r="A24" s="24" t="s">
        <v>32</v>
      </c>
      <c r="B24" s="25">
        <v>254.83</v>
      </c>
      <c r="C24" s="25">
        <v>954.81</v>
      </c>
      <c r="D24" s="25">
        <v>403.05</v>
      </c>
      <c r="E24" s="25">
        <v>912.04</v>
      </c>
      <c r="F24" s="21"/>
      <c r="G24" s="21"/>
      <c r="H24" s="25">
        <v>0.44</v>
      </c>
      <c r="I24" s="25">
        <v>9.0500000000000007</v>
      </c>
      <c r="J24" s="21"/>
      <c r="K24" s="21"/>
    </row>
    <row r="25" spans="1:11" x14ac:dyDescent="0.3">
      <c r="A25" s="24" t="s">
        <v>33</v>
      </c>
      <c r="B25" s="25">
        <v>93.12</v>
      </c>
      <c r="C25" s="25">
        <v>163.35</v>
      </c>
      <c r="D25" s="21"/>
      <c r="E25" s="25">
        <v>2.06</v>
      </c>
      <c r="F25" s="25">
        <v>48.14</v>
      </c>
      <c r="G25" s="25">
        <v>7.68</v>
      </c>
      <c r="H25" s="21"/>
      <c r="I25" s="21"/>
      <c r="J25" s="25">
        <v>0.27</v>
      </c>
      <c r="K25" s="21"/>
    </row>
    <row r="26" spans="1:11" x14ac:dyDescent="0.3">
      <c r="A26" s="24" t="s">
        <v>34</v>
      </c>
      <c r="B26" s="25">
        <v>247.27</v>
      </c>
      <c r="C26" s="25">
        <v>1959.34</v>
      </c>
      <c r="D26" s="25">
        <v>1289.9100000000001</v>
      </c>
      <c r="E26" s="25">
        <v>8561.59</v>
      </c>
      <c r="F26" s="25">
        <v>98.38</v>
      </c>
      <c r="G26" s="25">
        <v>1133.1400000000001</v>
      </c>
      <c r="H26" s="25">
        <v>109.09</v>
      </c>
      <c r="I26" s="25">
        <v>263.38</v>
      </c>
      <c r="J26" s="25">
        <v>16.48</v>
      </c>
      <c r="K26" s="25">
        <v>26.29</v>
      </c>
    </row>
    <row r="27" spans="1:11" x14ac:dyDescent="0.3">
      <c r="A27" s="24" t="s">
        <v>35</v>
      </c>
      <c r="B27" s="25">
        <v>4684.99</v>
      </c>
      <c r="C27" s="25">
        <v>13819.54</v>
      </c>
      <c r="D27" s="25">
        <v>10319.790000000001</v>
      </c>
      <c r="E27" s="25">
        <v>3126.79</v>
      </c>
      <c r="F27" s="25">
        <v>385.85</v>
      </c>
      <c r="G27" s="25">
        <v>136.37</v>
      </c>
      <c r="H27" s="25">
        <v>411.05</v>
      </c>
      <c r="I27" s="25">
        <v>3136.19</v>
      </c>
      <c r="J27" s="25">
        <v>2607.7399999999998</v>
      </c>
      <c r="K27" s="21"/>
    </row>
    <row r="28" spans="1:11" x14ac:dyDescent="0.3">
      <c r="A28" s="24" t="s">
        <v>36</v>
      </c>
      <c r="B28" s="25">
        <v>409.06</v>
      </c>
      <c r="C28" s="25">
        <v>7089.71</v>
      </c>
      <c r="D28" s="25">
        <v>3933.24</v>
      </c>
      <c r="E28" s="25">
        <v>12143.06</v>
      </c>
      <c r="F28" s="25">
        <v>397.55</v>
      </c>
      <c r="G28" s="25">
        <v>111.27</v>
      </c>
      <c r="H28" s="25">
        <v>19.600000000000001</v>
      </c>
      <c r="I28" s="25">
        <v>521.55999999999995</v>
      </c>
      <c r="J28" s="21"/>
      <c r="K28" s="25">
        <v>1.41</v>
      </c>
    </row>
    <row r="29" spans="1:11" x14ac:dyDescent="0.3">
      <c r="A29" s="24" t="s">
        <v>37</v>
      </c>
      <c r="B29" s="25">
        <v>2657.08</v>
      </c>
      <c r="C29" s="25">
        <v>16942.66</v>
      </c>
      <c r="D29" s="25">
        <v>250.6</v>
      </c>
      <c r="E29" s="25">
        <v>108579.9</v>
      </c>
      <c r="F29" s="25">
        <v>47123.63</v>
      </c>
      <c r="G29" s="25">
        <v>106377.37</v>
      </c>
      <c r="H29" s="25">
        <v>21288.799999999999</v>
      </c>
      <c r="I29" s="25">
        <v>13785</v>
      </c>
      <c r="J29" s="25">
        <v>448.54</v>
      </c>
      <c r="K29" s="25">
        <v>2.4500000000000002</v>
      </c>
    </row>
    <row r="30" spans="1:11" x14ac:dyDescent="0.3">
      <c r="A30" s="24" t="s">
        <v>38</v>
      </c>
      <c r="B30" s="25">
        <v>18165.86</v>
      </c>
      <c r="C30" s="25">
        <v>155009.81</v>
      </c>
      <c r="D30" s="25">
        <v>28131.9</v>
      </c>
      <c r="E30" s="25">
        <v>97033.22</v>
      </c>
      <c r="F30" s="25">
        <v>55.36</v>
      </c>
      <c r="G30" s="25">
        <v>137.55000000000001</v>
      </c>
      <c r="H30" s="25">
        <v>1109.01</v>
      </c>
      <c r="I30" s="25">
        <v>4661.8</v>
      </c>
      <c r="J30" s="25">
        <v>744.29</v>
      </c>
      <c r="K30" s="21"/>
    </row>
    <row r="31" spans="1:11" x14ac:dyDescent="0.3">
      <c r="A31" s="24" t="s">
        <v>39</v>
      </c>
      <c r="B31" s="25">
        <v>3207.88</v>
      </c>
      <c r="C31" s="25">
        <v>39091.99</v>
      </c>
      <c r="D31" s="25">
        <v>3398.16</v>
      </c>
      <c r="E31" s="25">
        <v>24489.56</v>
      </c>
      <c r="F31" s="25">
        <v>6957.11</v>
      </c>
      <c r="G31" s="25">
        <v>630.29999999999995</v>
      </c>
      <c r="H31" s="25">
        <v>64.790000000000006</v>
      </c>
      <c r="I31" s="25">
        <v>604.41</v>
      </c>
      <c r="J31" s="25">
        <v>806.37</v>
      </c>
      <c r="K31" s="25">
        <v>14.63</v>
      </c>
    </row>
    <row r="32" spans="1:11" x14ac:dyDescent="0.3">
      <c r="A32" s="24" t="s">
        <v>40</v>
      </c>
      <c r="B32" s="25">
        <v>12877.94</v>
      </c>
      <c r="C32" s="25">
        <v>108645.75</v>
      </c>
      <c r="D32" s="25">
        <v>31929.49</v>
      </c>
      <c r="E32" s="25">
        <v>74222.22</v>
      </c>
      <c r="F32" s="25">
        <v>699.45</v>
      </c>
      <c r="G32" s="25">
        <v>326.98</v>
      </c>
      <c r="H32" s="25">
        <v>2882.7</v>
      </c>
      <c r="I32" s="25">
        <v>3324.26</v>
      </c>
      <c r="J32" s="25">
        <v>782.83</v>
      </c>
      <c r="K32" s="25">
        <v>0.51</v>
      </c>
    </row>
    <row r="33" spans="1:11" x14ac:dyDescent="0.3">
      <c r="A33" s="24" t="s">
        <v>41</v>
      </c>
      <c r="B33" s="25">
        <v>2815.47</v>
      </c>
      <c r="C33" s="25">
        <v>40995.79</v>
      </c>
      <c r="D33" s="25">
        <v>3438.16</v>
      </c>
      <c r="E33" s="25">
        <v>27882.89</v>
      </c>
      <c r="F33" s="25">
        <v>11.46</v>
      </c>
      <c r="G33" s="25">
        <v>197.84</v>
      </c>
      <c r="H33" s="25">
        <v>287.97000000000003</v>
      </c>
      <c r="I33" s="25">
        <v>827.57</v>
      </c>
      <c r="J33" s="21"/>
      <c r="K33" s="25">
        <v>0.33</v>
      </c>
    </row>
    <row r="34" spans="1:11" x14ac:dyDescent="0.3">
      <c r="A34" s="24" t="s">
        <v>42</v>
      </c>
      <c r="B34" s="25">
        <v>2829.97</v>
      </c>
      <c r="C34" s="25">
        <v>20299.46</v>
      </c>
      <c r="D34" s="25">
        <v>2924.42</v>
      </c>
      <c r="E34" s="25">
        <v>20294.36</v>
      </c>
      <c r="F34" s="25">
        <v>152.30000000000001</v>
      </c>
      <c r="G34" s="25">
        <v>111.53</v>
      </c>
      <c r="H34" s="25">
        <v>40.380000000000003</v>
      </c>
      <c r="I34" s="25">
        <v>323.38</v>
      </c>
      <c r="J34" s="21"/>
      <c r="K34" s="21"/>
    </row>
    <row r="35" spans="1:11" x14ac:dyDescent="0.3">
      <c r="A35" s="24" t="s">
        <v>43</v>
      </c>
      <c r="B35" s="25">
        <v>689.5</v>
      </c>
      <c r="C35" s="25">
        <v>5872.43</v>
      </c>
      <c r="D35" s="25">
        <v>1264.93</v>
      </c>
      <c r="E35" s="25">
        <v>11731.94</v>
      </c>
      <c r="F35" s="25">
        <v>196.25</v>
      </c>
      <c r="G35" s="25">
        <v>274.07</v>
      </c>
      <c r="H35" s="25">
        <v>25.46</v>
      </c>
      <c r="I35" s="25">
        <v>81.97</v>
      </c>
      <c r="J35" s="25">
        <v>7.12</v>
      </c>
      <c r="K35" s="21"/>
    </row>
    <row r="36" spans="1:11" x14ac:dyDescent="0.3">
      <c r="A36" s="24" t="s">
        <v>44</v>
      </c>
      <c r="B36" s="25">
        <v>10694.78</v>
      </c>
      <c r="C36" s="25">
        <v>224333.15</v>
      </c>
      <c r="D36" s="25">
        <v>45018.02</v>
      </c>
      <c r="E36" s="25">
        <v>128173.87</v>
      </c>
      <c r="F36" s="25">
        <v>65543.09</v>
      </c>
      <c r="G36" s="25">
        <v>10439.290000000001</v>
      </c>
      <c r="H36" s="25">
        <v>175.75</v>
      </c>
      <c r="I36" s="25">
        <v>2902.84</v>
      </c>
      <c r="J36" s="25">
        <v>1240.71</v>
      </c>
      <c r="K36" s="25">
        <v>12.55</v>
      </c>
    </row>
    <row r="37" spans="1:11" x14ac:dyDescent="0.3">
      <c r="A37" s="24" t="s">
        <v>45</v>
      </c>
      <c r="B37" s="25">
        <v>6483.1</v>
      </c>
      <c r="C37" s="25">
        <v>37083.870000000003</v>
      </c>
      <c r="D37" s="25">
        <v>4543.5600000000004</v>
      </c>
      <c r="E37" s="25">
        <v>234628.28</v>
      </c>
      <c r="F37" s="25">
        <v>27604.83</v>
      </c>
      <c r="G37" s="25">
        <v>11127</v>
      </c>
      <c r="H37" s="25">
        <v>30087.53</v>
      </c>
      <c r="I37" s="25">
        <v>36852.71</v>
      </c>
      <c r="J37" s="25">
        <v>423.09</v>
      </c>
      <c r="K37" s="25">
        <v>0.57999999999999996</v>
      </c>
    </row>
    <row r="38" spans="1:11" x14ac:dyDescent="0.3">
      <c r="A38" s="24" t="s">
        <v>46</v>
      </c>
      <c r="B38" s="25">
        <v>2783.82</v>
      </c>
      <c r="C38" s="25">
        <v>7924.35</v>
      </c>
      <c r="D38" s="25">
        <v>7518.41</v>
      </c>
      <c r="E38" s="25">
        <v>13031.26</v>
      </c>
      <c r="F38" s="25">
        <v>1373.59</v>
      </c>
      <c r="G38" s="25">
        <v>7013.39</v>
      </c>
      <c r="H38" s="25">
        <v>52.91</v>
      </c>
      <c r="I38" s="25">
        <v>1434.03</v>
      </c>
      <c r="J38" s="21"/>
      <c r="K38" s="25">
        <v>0.83</v>
      </c>
    </row>
    <row r="39" spans="1:11" x14ac:dyDescent="0.3">
      <c r="A39" s="24" t="s">
        <v>47</v>
      </c>
      <c r="B39" s="25">
        <v>12852.29</v>
      </c>
      <c r="C39" s="25">
        <v>317835.93</v>
      </c>
      <c r="D39" s="25">
        <v>108282.22</v>
      </c>
      <c r="E39" s="25">
        <v>187312.08</v>
      </c>
      <c r="F39" s="25">
        <v>10548.55</v>
      </c>
      <c r="G39" s="25">
        <v>112980.41</v>
      </c>
      <c r="H39" s="25">
        <v>2029.99</v>
      </c>
      <c r="I39" s="25">
        <v>12705.24</v>
      </c>
      <c r="J39" s="25">
        <v>2180.5300000000002</v>
      </c>
      <c r="K39" s="25">
        <v>7.28</v>
      </c>
    </row>
    <row r="40" spans="1:11" x14ac:dyDescent="0.3">
      <c r="A40" s="24" t="s">
        <v>48</v>
      </c>
      <c r="B40" s="25">
        <v>20393.400000000001</v>
      </c>
      <c r="C40" s="25">
        <v>68111.45</v>
      </c>
      <c r="D40" s="25">
        <v>82520.19</v>
      </c>
      <c r="E40" s="25">
        <v>19965.61</v>
      </c>
      <c r="F40" s="25">
        <v>18582.27</v>
      </c>
      <c r="G40" s="25">
        <v>2946.44</v>
      </c>
      <c r="H40" s="25">
        <v>23107.99</v>
      </c>
      <c r="I40" s="25">
        <v>2401.29</v>
      </c>
      <c r="J40" s="25">
        <v>4272.6499999999996</v>
      </c>
      <c r="K40" s="2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4"/>
  <sheetViews>
    <sheetView tabSelected="1" zoomScale="85" zoomScaleNormal="85" workbookViewId="0">
      <selection activeCell="A17" sqref="A17"/>
    </sheetView>
  </sheetViews>
  <sheetFormatPr defaultRowHeight="14.4" x14ac:dyDescent="0.3"/>
  <cols>
    <col min="2" max="2" width="32.33203125" customWidth="1"/>
    <col min="3" max="3" width="10.21875" customWidth="1"/>
    <col min="4" max="4" width="10.77734375" bestFit="1" customWidth="1"/>
    <col min="5" max="5" width="11.44140625" customWidth="1"/>
    <col min="6" max="6" width="13.21875" customWidth="1"/>
    <col min="7" max="7" width="11.21875" customWidth="1"/>
    <col min="8" max="8" width="12.33203125" customWidth="1"/>
    <col min="9" max="9" width="11.109375" customWidth="1"/>
    <col min="10" max="10" width="11.44140625" customWidth="1"/>
    <col min="11" max="11" width="11.77734375" customWidth="1"/>
    <col min="12" max="12" width="10.6640625" customWidth="1"/>
    <col min="13" max="13" width="10.77734375" bestFit="1" customWidth="1"/>
    <col min="14" max="14" width="7.109375" customWidth="1"/>
    <col min="17" max="17" width="32.88671875" customWidth="1"/>
    <col min="18" max="18" width="10.6640625" customWidth="1"/>
    <col min="19" max="19" width="13.6640625" customWidth="1"/>
    <col min="20" max="20" width="12.33203125" customWidth="1"/>
    <col min="21" max="21" width="11.5546875" bestFit="1" customWidth="1"/>
    <col min="22" max="22" width="11.77734375" customWidth="1"/>
    <col min="23" max="23" width="16" customWidth="1"/>
    <col min="24" max="24" width="12.5546875" customWidth="1"/>
    <col min="25" max="25" width="12" customWidth="1"/>
    <col min="26" max="26" width="12.21875" customWidth="1"/>
    <col min="27" max="27" width="12.88671875" customWidth="1"/>
    <col min="28" max="28" width="11.5546875" bestFit="1" customWidth="1"/>
    <col min="31" max="31" width="31.77734375" customWidth="1"/>
    <col min="32" max="32" width="9.21875" bestFit="1" customWidth="1"/>
    <col min="33" max="33" width="10.77734375" customWidth="1"/>
    <col min="34" max="34" width="12.21875" customWidth="1"/>
    <col min="35" max="35" width="11.21875" customWidth="1"/>
    <col min="36" max="36" width="11.77734375" customWidth="1"/>
    <col min="37" max="37" width="10.88671875" customWidth="1"/>
    <col min="38" max="38" width="10.6640625" customWidth="1"/>
    <col min="40" max="40" width="12.77734375" customWidth="1"/>
    <col min="41" max="41" width="12.5546875" customWidth="1"/>
    <col min="42" max="42" width="13.6640625" customWidth="1"/>
    <col min="45" max="45" width="28.5546875" customWidth="1"/>
    <col min="46" max="46" width="9.77734375" bestFit="1" customWidth="1"/>
    <col min="47" max="47" width="11.5546875" bestFit="1" customWidth="1"/>
    <col min="48" max="48" width="12" customWidth="1"/>
    <col min="49" max="49" width="11.5546875" bestFit="1" customWidth="1"/>
    <col min="50" max="50" width="9.77734375" customWidth="1"/>
    <col min="51" max="51" width="11.6640625" customWidth="1"/>
    <col min="52" max="52" width="12" customWidth="1"/>
    <col min="54" max="54" width="12.44140625" customWidth="1"/>
    <col min="55" max="55" width="13" customWidth="1"/>
    <col min="56" max="56" width="11.5546875" bestFit="1" customWidth="1"/>
  </cols>
  <sheetData>
    <row r="1" spans="1:56" ht="15.6" x14ac:dyDescent="0.3">
      <c r="A1" s="26" t="s">
        <v>10</v>
      </c>
      <c r="B1" s="27" t="s">
        <v>84</v>
      </c>
    </row>
    <row r="3" spans="1:56" ht="16.2" thickBot="1" x14ac:dyDescent="0.35">
      <c r="B3" s="5" t="s">
        <v>60</v>
      </c>
      <c r="C3" s="29" t="s">
        <v>85</v>
      </c>
      <c r="D3" s="29"/>
      <c r="E3" s="29"/>
      <c r="F3" s="29"/>
      <c r="G3" s="29"/>
      <c r="H3" s="29"/>
      <c r="I3" s="29"/>
      <c r="J3" s="29"/>
      <c r="K3" s="29"/>
      <c r="L3" s="29"/>
      <c r="M3" s="29"/>
      <c r="Q3" s="5" t="s">
        <v>60</v>
      </c>
      <c r="R3" s="29" t="s">
        <v>85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E3" s="5" t="s">
        <v>60</v>
      </c>
      <c r="AF3" s="28" t="s">
        <v>85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S3" s="5" t="s">
        <v>60</v>
      </c>
      <c r="AT3" s="28" t="s">
        <v>85</v>
      </c>
      <c r="AU3" s="28"/>
      <c r="AV3" s="28"/>
      <c r="AW3" s="28"/>
      <c r="AX3" s="28"/>
      <c r="AY3" s="28"/>
      <c r="AZ3" s="28"/>
      <c r="BA3" s="28"/>
      <c r="BB3" s="28"/>
      <c r="BC3" s="28"/>
      <c r="BD3" s="28"/>
    </row>
    <row r="4" spans="1:56" ht="78.599999999999994" thickBot="1" x14ac:dyDescent="0.35">
      <c r="B4" s="6"/>
      <c r="C4" s="7" t="s">
        <v>61</v>
      </c>
      <c r="D4" s="7" t="s">
        <v>62</v>
      </c>
      <c r="E4" s="7" t="s">
        <v>63</v>
      </c>
      <c r="F4" s="7" t="s">
        <v>64</v>
      </c>
      <c r="G4" s="7" t="s">
        <v>65</v>
      </c>
      <c r="H4" s="7" t="s">
        <v>66</v>
      </c>
      <c r="I4" s="7" t="s">
        <v>67</v>
      </c>
      <c r="J4" s="7" t="s">
        <v>68</v>
      </c>
      <c r="K4" s="7" t="s">
        <v>69</v>
      </c>
      <c r="L4" s="7" t="s">
        <v>70</v>
      </c>
      <c r="M4" s="8" t="s">
        <v>71</v>
      </c>
      <c r="Q4" s="6"/>
      <c r="R4" s="7" t="s">
        <v>61</v>
      </c>
      <c r="S4" s="7" t="s">
        <v>62</v>
      </c>
      <c r="T4" s="7" t="s">
        <v>63</v>
      </c>
      <c r="U4" s="7" t="s">
        <v>64</v>
      </c>
      <c r="V4" s="7" t="s">
        <v>65</v>
      </c>
      <c r="W4" s="7" t="s">
        <v>66</v>
      </c>
      <c r="X4" s="7" t="s">
        <v>67</v>
      </c>
      <c r="Y4" s="7" t="s">
        <v>68</v>
      </c>
      <c r="Z4" s="7" t="s">
        <v>69</v>
      </c>
      <c r="AA4" s="7" t="s">
        <v>70</v>
      </c>
      <c r="AB4" s="8" t="s">
        <v>71</v>
      </c>
      <c r="AE4" s="6"/>
      <c r="AF4" s="7" t="s">
        <v>61</v>
      </c>
      <c r="AG4" s="7" t="s">
        <v>62</v>
      </c>
      <c r="AH4" s="7" t="s">
        <v>63</v>
      </c>
      <c r="AI4" s="7" t="s">
        <v>64</v>
      </c>
      <c r="AJ4" s="7" t="s">
        <v>65</v>
      </c>
      <c r="AK4" s="7" t="s">
        <v>66</v>
      </c>
      <c r="AL4" s="7" t="s">
        <v>67</v>
      </c>
      <c r="AM4" s="7" t="s">
        <v>68</v>
      </c>
      <c r="AN4" s="7" t="s">
        <v>69</v>
      </c>
      <c r="AO4" s="7" t="s">
        <v>70</v>
      </c>
      <c r="AP4" s="8" t="s">
        <v>71</v>
      </c>
      <c r="AS4" s="6"/>
      <c r="AT4" s="7" t="s">
        <v>61</v>
      </c>
      <c r="AU4" s="7" t="s">
        <v>62</v>
      </c>
      <c r="AV4" s="7" t="s">
        <v>63</v>
      </c>
      <c r="AW4" s="7" t="s">
        <v>64</v>
      </c>
      <c r="AX4" s="7" t="s">
        <v>65</v>
      </c>
      <c r="AY4" s="7" t="s">
        <v>66</v>
      </c>
      <c r="AZ4" s="7" t="s">
        <v>67</v>
      </c>
      <c r="BA4" s="7" t="s">
        <v>68</v>
      </c>
      <c r="BB4" s="7" t="s">
        <v>69</v>
      </c>
      <c r="BC4" s="7" t="s">
        <v>70</v>
      </c>
      <c r="BD4" s="8" t="s">
        <v>71</v>
      </c>
    </row>
    <row r="5" spans="1:56" ht="16.2" thickBot="1" x14ac:dyDescent="0.35">
      <c r="B5" s="9" t="s">
        <v>72</v>
      </c>
      <c r="C5" s="9">
        <f>'tieri 00'!B2</f>
        <v>538.33000000000004</v>
      </c>
      <c r="D5" s="9">
        <f>'tieri 00'!C2</f>
        <v>7474.23</v>
      </c>
      <c r="E5" s="9">
        <f>'tieri 00'!D2</f>
        <v>3818.96</v>
      </c>
      <c r="F5" s="9">
        <f>'tieri 00'!E2</f>
        <v>11204.57</v>
      </c>
      <c r="G5" s="9">
        <f>'tieri 00'!F2</f>
        <v>3098.11</v>
      </c>
      <c r="H5" s="9">
        <f>'tieri 00'!G2</f>
        <v>1853.67</v>
      </c>
      <c r="I5" s="9">
        <f>'tieri 00'!H2</f>
        <v>42.81</v>
      </c>
      <c r="J5" s="9">
        <f>'tieri 00'!I2</f>
        <v>542.58000000000004</v>
      </c>
      <c r="K5" s="9">
        <f>'tieri 00'!J2</f>
        <v>193.23</v>
      </c>
      <c r="L5" s="9">
        <f>'tieri 00'!K2</f>
        <v>25.93</v>
      </c>
      <c r="M5" s="9">
        <f>SUM(C5:L5)</f>
        <v>28792.420000000006</v>
      </c>
      <c r="Q5" s="9" t="s">
        <v>82</v>
      </c>
      <c r="R5" s="9">
        <f>C14</f>
        <v>813.6</v>
      </c>
      <c r="S5" s="9">
        <f t="shared" ref="S5:AA5" si="0">D14</f>
        <v>7216.64</v>
      </c>
      <c r="T5" s="9">
        <f t="shared" si="0"/>
        <v>3809.84</v>
      </c>
      <c r="U5" s="9">
        <f t="shared" si="0"/>
        <v>11209.69</v>
      </c>
      <c r="V5" s="9">
        <f t="shared" si="0"/>
        <v>3087.21</v>
      </c>
      <c r="W5" s="9">
        <f t="shared" si="0"/>
        <v>1852.82</v>
      </c>
      <c r="X5" s="9">
        <f t="shared" si="0"/>
        <v>43.79</v>
      </c>
      <c r="Y5" s="9">
        <f t="shared" si="0"/>
        <v>545.62</v>
      </c>
      <c r="Z5" s="9">
        <f t="shared" si="0"/>
        <v>197.8</v>
      </c>
      <c r="AA5" s="9">
        <f t="shared" si="0"/>
        <v>15.41</v>
      </c>
      <c r="AB5" s="10">
        <f>SUM(R5:AA5)</f>
        <v>28792.420000000002</v>
      </c>
      <c r="AE5" s="9" t="s">
        <v>83</v>
      </c>
      <c r="AF5" s="9">
        <f>R14</f>
        <v>834.68</v>
      </c>
      <c r="AG5" s="9">
        <f t="shared" ref="AG5:AO5" si="1">S14</f>
        <v>7207.23</v>
      </c>
      <c r="AH5" s="9">
        <f t="shared" si="1"/>
        <v>3807.35</v>
      </c>
      <c r="AI5" s="9">
        <f t="shared" si="1"/>
        <v>11148.67</v>
      </c>
      <c r="AJ5" s="9">
        <f t="shared" si="1"/>
        <v>3052.2</v>
      </c>
      <c r="AK5" s="9">
        <f t="shared" si="1"/>
        <v>1849.99</v>
      </c>
      <c r="AL5" s="9">
        <f t="shared" si="1"/>
        <v>43.61</v>
      </c>
      <c r="AM5" s="9">
        <f t="shared" si="1"/>
        <v>548.03</v>
      </c>
      <c r="AN5" s="9">
        <f t="shared" si="1"/>
        <v>197.8</v>
      </c>
      <c r="AO5" s="9">
        <f t="shared" si="1"/>
        <v>102.86</v>
      </c>
      <c r="AP5" s="10">
        <f>SUM(AF5:AO5)</f>
        <v>28792.420000000002</v>
      </c>
      <c r="AS5" s="9" t="s">
        <v>72</v>
      </c>
      <c r="AT5" s="9">
        <f>C5</f>
        <v>538.33000000000004</v>
      </c>
      <c r="AU5" s="9">
        <f t="shared" ref="AU5:BC5" si="2">D5</f>
        <v>7474.23</v>
      </c>
      <c r="AV5" s="9">
        <f t="shared" si="2"/>
        <v>3818.96</v>
      </c>
      <c r="AW5" s="9">
        <f t="shared" si="2"/>
        <v>11204.57</v>
      </c>
      <c r="AX5" s="9">
        <f t="shared" si="2"/>
        <v>3098.11</v>
      </c>
      <c r="AY5" s="9">
        <f t="shared" si="2"/>
        <v>1853.67</v>
      </c>
      <c r="AZ5" s="9">
        <f t="shared" si="2"/>
        <v>42.81</v>
      </c>
      <c r="BA5" s="9">
        <f t="shared" si="2"/>
        <v>542.58000000000004</v>
      </c>
      <c r="BB5" s="9">
        <f t="shared" si="2"/>
        <v>193.23</v>
      </c>
      <c r="BC5" s="9">
        <f t="shared" si="2"/>
        <v>25.93</v>
      </c>
      <c r="BD5" s="10">
        <f>SUM(AT5:BC5)</f>
        <v>28792.420000000006</v>
      </c>
    </row>
    <row r="6" spans="1:56" ht="28.8" x14ac:dyDescent="0.3">
      <c r="B6" s="11" t="s">
        <v>73</v>
      </c>
      <c r="C6" s="12">
        <f t="shared" ref="C6:K6" si="3">C5-C12</f>
        <v>3.2200000000000273</v>
      </c>
      <c r="D6" s="12">
        <f t="shared" si="3"/>
        <v>272.39999999999964</v>
      </c>
      <c r="E6" s="12">
        <f t="shared" si="3"/>
        <v>15.610000000000127</v>
      </c>
      <c r="F6" s="12">
        <f t="shared" si="3"/>
        <v>233.88999999999942</v>
      </c>
      <c r="G6" s="12">
        <f t="shared" si="3"/>
        <v>12.380000000000109</v>
      </c>
      <c r="H6" s="12">
        <f t="shared" si="3"/>
        <v>24.519999999999982</v>
      </c>
      <c r="I6" s="12">
        <f t="shared" si="3"/>
        <v>0.38000000000000256</v>
      </c>
      <c r="J6" s="12">
        <f t="shared" si="3"/>
        <v>10.870000000000005</v>
      </c>
      <c r="K6" s="12">
        <f t="shared" si="3"/>
        <v>3.9099999999999966</v>
      </c>
      <c r="L6" s="12"/>
      <c r="M6" s="12">
        <f>M5-M12</f>
        <v>588.12000000000262</v>
      </c>
      <c r="Q6" s="11" t="s">
        <v>73</v>
      </c>
      <c r="R6" s="12">
        <f t="shared" ref="R6:Z6" si="4">R5-R12</f>
        <v>3.6499999999999773</v>
      </c>
      <c r="S6" s="12">
        <f t="shared" si="4"/>
        <v>16</v>
      </c>
      <c r="T6" s="12">
        <f t="shared" si="4"/>
        <v>2.7200000000002547</v>
      </c>
      <c r="U6" s="12">
        <f t="shared" si="4"/>
        <v>125.70000000000073</v>
      </c>
      <c r="V6" s="12">
        <f t="shared" si="4"/>
        <v>35.820000000000164</v>
      </c>
      <c r="W6" s="12">
        <f t="shared" si="4"/>
        <v>3.8099999999999454</v>
      </c>
      <c r="X6" s="12">
        <f t="shared" si="4"/>
        <v>0.17999999999999972</v>
      </c>
      <c r="Y6" s="12">
        <f t="shared" si="4"/>
        <v>0.49000000000000909</v>
      </c>
      <c r="Z6" s="12">
        <f t="shared" si="4"/>
        <v>0</v>
      </c>
      <c r="AA6" s="12"/>
      <c r="AB6" s="12">
        <f>AB5-AB12</f>
        <v>189.94000000000597</v>
      </c>
      <c r="AE6" s="11" t="s">
        <v>73</v>
      </c>
      <c r="AF6" s="12">
        <f t="shared" ref="AF6:AN6" si="5">AF5-AF12</f>
        <v>0.79999999999995453</v>
      </c>
      <c r="AG6" s="12">
        <f t="shared" si="5"/>
        <v>6.0199999999995271</v>
      </c>
      <c r="AH6" s="12">
        <f t="shared" si="5"/>
        <v>12.369999999999891</v>
      </c>
      <c r="AI6" s="12">
        <f t="shared" si="5"/>
        <v>106.53000000000065</v>
      </c>
      <c r="AJ6" s="12">
        <f t="shared" si="5"/>
        <v>21.9399999999996</v>
      </c>
      <c r="AK6" s="12">
        <f t="shared" si="5"/>
        <v>5.9000000000000909</v>
      </c>
      <c r="AL6" s="12">
        <f t="shared" si="5"/>
        <v>0.17000000000000171</v>
      </c>
      <c r="AM6" s="12">
        <f t="shared" si="5"/>
        <v>1.9700000000000273</v>
      </c>
      <c r="AN6" s="12">
        <f t="shared" si="5"/>
        <v>0</v>
      </c>
      <c r="AO6" s="12"/>
      <c r="AP6" s="12">
        <f>AP5-AP12</f>
        <v>168.80000000000291</v>
      </c>
      <c r="AS6" s="11" t="s">
        <v>73</v>
      </c>
      <c r="AT6" s="12">
        <f t="shared" ref="AT6" si="6">AT5-AT12</f>
        <v>5.5200000000000955</v>
      </c>
      <c r="AU6" s="12">
        <f t="shared" ref="AU6" si="7">AU5-AU12</f>
        <v>293.63999999999942</v>
      </c>
      <c r="AV6" s="12">
        <f t="shared" ref="AV6" si="8">AV5-AV12</f>
        <v>30.5300000000002</v>
      </c>
      <c r="AW6" s="12">
        <f t="shared" ref="AW6" si="9">AW5-AW12</f>
        <v>460.6299999999992</v>
      </c>
      <c r="AX6" s="12">
        <f t="shared" ref="AX6" si="10">AX5-AX12</f>
        <v>69.420000000000073</v>
      </c>
      <c r="AY6" s="12">
        <f t="shared" ref="AY6" si="11">AY5-AY12</f>
        <v>32.850000000000136</v>
      </c>
      <c r="AZ6" s="12">
        <f t="shared" ref="AZ6" si="12">AZ5-AZ12</f>
        <v>0.73000000000000398</v>
      </c>
      <c r="BA6" s="12">
        <f t="shared" ref="BA6" si="13">BA5-BA12</f>
        <v>12.25</v>
      </c>
      <c r="BB6" s="12">
        <f t="shared" ref="BB6" si="14">BB5-BB12</f>
        <v>3.9099999999999966</v>
      </c>
      <c r="BC6" s="12"/>
      <c r="BD6" s="12">
        <f>BD5-BD12</f>
        <v>928.09000000000378</v>
      </c>
    </row>
    <row r="7" spans="1:56" ht="28.8" x14ac:dyDescent="0.3">
      <c r="B7" s="11" t="s">
        <v>74</v>
      </c>
      <c r="C7" s="12">
        <f t="shared" ref="C7:K7" si="15">C14-C12</f>
        <v>278.49</v>
      </c>
      <c r="D7" s="12">
        <f t="shared" si="15"/>
        <v>14.8100000000004</v>
      </c>
      <c r="E7" s="12">
        <f t="shared" si="15"/>
        <v>6.4900000000002365</v>
      </c>
      <c r="F7" s="12">
        <f t="shared" si="15"/>
        <v>239.01000000000022</v>
      </c>
      <c r="G7" s="12">
        <f t="shared" si="15"/>
        <v>1.4800000000000182</v>
      </c>
      <c r="H7" s="12">
        <f t="shared" si="15"/>
        <v>23.669999999999845</v>
      </c>
      <c r="I7" s="12">
        <f t="shared" si="15"/>
        <v>1.3599999999999994</v>
      </c>
      <c r="J7" s="12">
        <f t="shared" si="15"/>
        <v>13.909999999999968</v>
      </c>
      <c r="K7" s="12">
        <f t="shared" si="15"/>
        <v>8.4800000000000182</v>
      </c>
      <c r="L7" s="12"/>
      <c r="M7" s="12">
        <f>M14-M12</f>
        <v>588.11999999999898</v>
      </c>
      <c r="Q7" s="11" t="s">
        <v>74</v>
      </c>
      <c r="R7" s="12">
        <f t="shared" ref="R7:Z7" si="16">R14-R12</f>
        <v>24.729999999999905</v>
      </c>
      <c r="S7" s="12">
        <f t="shared" si="16"/>
        <v>6.589999999999236</v>
      </c>
      <c r="T7" s="12">
        <f t="shared" si="16"/>
        <v>0.23000000000001819</v>
      </c>
      <c r="U7" s="12">
        <f t="shared" si="16"/>
        <v>64.680000000000291</v>
      </c>
      <c r="V7" s="12">
        <f t="shared" si="16"/>
        <v>0.80999999999994543</v>
      </c>
      <c r="W7" s="12">
        <f t="shared" si="16"/>
        <v>0.98000000000001819</v>
      </c>
      <c r="X7" s="12">
        <f t="shared" si="16"/>
        <v>0</v>
      </c>
      <c r="Y7" s="12">
        <f t="shared" si="16"/>
        <v>2.8999999999999773</v>
      </c>
      <c r="Z7" s="12">
        <f t="shared" si="16"/>
        <v>0</v>
      </c>
      <c r="AA7" s="12"/>
      <c r="AB7" s="12">
        <f>AB14-AB12</f>
        <v>189.94000000000597</v>
      </c>
      <c r="AE7" s="11" t="s">
        <v>74</v>
      </c>
      <c r="AF7" s="12">
        <f t="shared" ref="AF7:AN7" si="17">AF14-AF12</f>
        <v>7.92999999999995</v>
      </c>
      <c r="AG7" s="12">
        <f t="shared" si="17"/>
        <v>16.039999999999964</v>
      </c>
      <c r="AH7" s="12">
        <f t="shared" si="17"/>
        <v>15.509999999999764</v>
      </c>
      <c r="AI7" s="12">
        <f t="shared" si="17"/>
        <v>75.840000000000146</v>
      </c>
      <c r="AJ7" s="12">
        <f t="shared" si="17"/>
        <v>3.8499999999999091</v>
      </c>
      <c r="AK7" s="12">
        <f t="shared" si="17"/>
        <v>4.2599999999999909</v>
      </c>
      <c r="AL7" s="12">
        <f t="shared" si="17"/>
        <v>0</v>
      </c>
      <c r="AM7" s="12">
        <f t="shared" si="17"/>
        <v>4.6400000000001</v>
      </c>
      <c r="AN7" s="12">
        <f t="shared" si="17"/>
        <v>0</v>
      </c>
      <c r="AO7" s="12"/>
      <c r="AP7" s="12">
        <f>AP14-AP12</f>
        <v>168.79999999999927</v>
      </c>
      <c r="AS7" s="11" t="s">
        <v>74</v>
      </c>
      <c r="AT7" s="12">
        <f t="shared" ref="AT7:BB7" si="18">AT14-AT12</f>
        <v>309</v>
      </c>
      <c r="AU7" s="12">
        <f t="shared" si="18"/>
        <v>36.659999999999854</v>
      </c>
      <c r="AV7" s="12">
        <f t="shared" si="18"/>
        <v>22.059999999999945</v>
      </c>
      <c r="AW7" s="12">
        <f t="shared" si="18"/>
        <v>374.03999999999905</v>
      </c>
      <c r="AX7" s="12">
        <f t="shared" si="18"/>
        <v>5.4200000000000728</v>
      </c>
      <c r="AY7" s="12">
        <f t="shared" si="18"/>
        <v>27.529999999999973</v>
      </c>
      <c r="AZ7" s="12">
        <f t="shared" si="18"/>
        <v>1.3599999999999994</v>
      </c>
      <c r="BA7" s="12">
        <f t="shared" si="18"/>
        <v>20.370000000000005</v>
      </c>
      <c r="BB7" s="12">
        <f t="shared" si="18"/>
        <v>8.4800000000000182</v>
      </c>
      <c r="BC7" s="12"/>
      <c r="BD7" s="12">
        <f>BD14-BD12</f>
        <v>928.08999999999651</v>
      </c>
    </row>
    <row r="8" spans="1:56" ht="28.8" x14ac:dyDescent="0.3">
      <c r="B8" s="11" t="s">
        <v>75</v>
      </c>
      <c r="C8" s="13">
        <f t="shared" ref="C8:K8" si="19">C7-C6</f>
        <v>275.27</v>
      </c>
      <c r="D8" s="13">
        <f t="shared" si="19"/>
        <v>-257.58999999999924</v>
      </c>
      <c r="E8" s="13">
        <f t="shared" si="19"/>
        <v>-9.1199999999998909</v>
      </c>
      <c r="F8" s="13">
        <f t="shared" si="19"/>
        <v>5.1200000000008004</v>
      </c>
      <c r="G8" s="13">
        <f t="shared" si="19"/>
        <v>-10.900000000000091</v>
      </c>
      <c r="H8" s="13">
        <f t="shared" si="19"/>
        <v>-0.85000000000013642</v>
      </c>
      <c r="I8" s="13">
        <f t="shared" si="19"/>
        <v>0.97999999999999687</v>
      </c>
      <c r="J8" s="13">
        <f t="shared" si="19"/>
        <v>3.0399999999999636</v>
      </c>
      <c r="K8" s="13">
        <f t="shared" si="19"/>
        <v>4.5700000000000216</v>
      </c>
      <c r="L8" s="13"/>
      <c r="M8" s="14"/>
      <c r="Q8" s="11" t="s">
        <v>75</v>
      </c>
      <c r="R8" s="13">
        <f t="shared" ref="R8:Z8" si="20">R7-R6</f>
        <v>21.079999999999927</v>
      </c>
      <c r="S8" s="13">
        <f t="shared" si="20"/>
        <v>-9.410000000000764</v>
      </c>
      <c r="T8" s="13">
        <f t="shared" si="20"/>
        <v>-2.4900000000002365</v>
      </c>
      <c r="U8" s="13">
        <f t="shared" si="20"/>
        <v>-61.020000000000437</v>
      </c>
      <c r="V8" s="13">
        <f t="shared" si="20"/>
        <v>-35.010000000000218</v>
      </c>
      <c r="W8" s="13">
        <f t="shared" si="20"/>
        <v>-2.8299999999999272</v>
      </c>
      <c r="X8" s="13">
        <f t="shared" si="20"/>
        <v>-0.17999999999999972</v>
      </c>
      <c r="Y8" s="13">
        <f t="shared" si="20"/>
        <v>2.4099999999999682</v>
      </c>
      <c r="Z8" s="13">
        <f t="shared" si="20"/>
        <v>0</v>
      </c>
      <c r="AA8" s="13"/>
      <c r="AB8" s="14"/>
      <c r="AE8" s="11" t="s">
        <v>75</v>
      </c>
      <c r="AF8" s="13">
        <f t="shared" ref="AF8:AN8" si="21">AF7-AF6</f>
        <v>7.1299999999999955</v>
      </c>
      <c r="AG8" s="13">
        <f t="shared" si="21"/>
        <v>10.020000000000437</v>
      </c>
      <c r="AH8" s="13">
        <f t="shared" si="21"/>
        <v>3.1399999999998727</v>
      </c>
      <c r="AI8" s="13">
        <f t="shared" si="21"/>
        <v>-30.690000000000509</v>
      </c>
      <c r="AJ8" s="13">
        <f t="shared" si="21"/>
        <v>-18.089999999999691</v>
      </c>
      <c r="AK8" s="13">
        <f t="shared" si="21"/>
        <v>-1.6400000000001</v>
      </c>
      <c r="AL8" s="13">
        <f t="shared" si="21"/>
        <v>-0.17000000000000171</v>
      </c>
      <c r="AM8" s="13">
        <f t="shared" si="21"/>
        <v>2.6700000000000728</v>
      </c>
      <c r="AN8" s="13">
        <f t="shared" si="21"/>
        <v>0</v>
      </c>
      <c r="AO8" s="13"/>
      <c r="AP8" s="14"/>
      <c r="AS8" s="11" t="s">
        <v>75</v>
      </c>
      <c r="AT8" s="13">
        <f t="shared" ref="AT8" si="22">AT7-AT6</f>
        <v>303.4799999999999</v>
      </c>
      <c r="AU8" s="13">
        <f t="shared" ref="AU8" si="23">AU7-AU6</f>
        <v>-256.97999999999956</v>
      </c>
      <c r="AV8" s="13">
        <f t="shared" ref="AV8" si="24">AV7-AV6</f>
        <v>-8.4700000000002547</v>
      </c>
      <c r="AW8" s="13">
        <f t="shared" ref="AW8" si="25">AW7-AW6</f>
        <v>-86.590000000000146</v>
      </c>
      <c r="AX8" s="13">
        <f t="shared" ref="AX8" si="26">AX7-AX6</f>
        <v>-64</v>
      </c>
      <c r="AY8" s="13">
        <f t="shared" ref="AY8" si="27">AY7-AY6</f>
        <v>-5.3200000000001637</v>
      </c>
      <c r="AZ8" s="13">
        <f t="shared" ref="AZ8" si="28">AZ7-AZ6</f>
        <v>0.62999999999999545</v>
      </c>
      <c r="BA8" s="13">
        <f t="shared" ref="BA8" si="29">BA7-BA6</f>
        <v>8.1200000000000045</v>
      </c>
      <c r="BB8" s="13">
        <f t="shared" ref="BB8" si="30">BB7-BB6</f>
        <v>4.5700000000000216</v>
      </c>
      <c r="BC8" s="13"/>
      <c r="BD8" s="14"/>
    </row>
    <row r="9" spans="1:56" x14ac:dyDescent="0.3">
      <c r="B9" s="15" t="s">
        <v>76</v>
      </c>
      <c r="C9" s="16">
        <f t="shared" ref="C9:K9" si="31">C8/C5*100</f>
        <v>51.134062749614543</v>
      </c>
      <c r="D9" s="16">
        <f t="shared" si="31"/>
        <v>-3.4463750781016809</v>
      </c>
      <c r="E9" s="16">
        <f t="shared" si="31"/>
        <v>-0.23880847141629896</v>
      </c>
      <c r="F9" s="16">
        <f t="shared" si="31"/>
        <v>4.5695640261079189E-2</v>
      </c>
      <c r="G9" s="16">
        <f t="shared" si="31"/>
        <v>-0.35182740444981264</v>
      </c>
      <c r="H9" s="16">
        <f t="shared" si="31"/>
        <v>-4.5854979581054688E-2</v>
      </c>
      <c r="I9" s="16">
        <f t="shared" si="31"/>
        <v>2.2891847699135641</v>
      </c>
      <c r="J9" s="16">
        <f t="shared" si="31"/>
        <v>0.5602860407681749</v>
      </c>
      <c r="K9" s="16">
        <f t="shared" si="31"/>
        <v>2.365057185737216</v>
      </c>
      <c r="L9" s="16"/>
      <c r="M9" s="17"/>
      <c r="Q9" s="15" t="s">
        <v>76</v>
      </c>
      <c r="R9" s="16">
        <f t="shared" ref="R9:Z9" si="32">R8/R5*100</f>
        <v>2.5909537856440421</v>
      </c>
      <c r="S9" s="16">
        <f t="shared" si="32"/>
        <v>-0.13039309152182685</v>
      </c>
      <c r="T9" s="16">
        <f t="shared" si="32"/>
        <v>-6.5357075362751094E-2</v>
      </c>
      <c r="U9" s="16">
        <f t="shared" si="32"/>
        <v>-0.5443504682109892</v>
      </c>
      <c r="V9" s="16">
        <f t="shared" si="32"/>
        <v>-1.1340336420263026</v>
      </c>
      <c r="W9" s="16">
        <f t="shared" si="32"/>
        <v>-0.15274014745090875</v>
      </c>
      <c r="X9" s="16">
        <f t="shared" si="32"/>
        <v>-0.41105275176980982</v>
      </c>
      <c r="Y9" s="16">
        <f t="shared" si="32"/>
        <v>0.44169935119679776</v>
      </c>
      <c r="Z9" s="16">
        <f t="shared" si="32"/>
        <v>0</v>
      </c>
      <c r="AA9" s="16"/>
      <c r="AB9" s="17"/>
      <c r="AE9" s="15" t="s">
        <v>76</v>
      </c>
      <c r="AF9" s="16">
        <f t="shared" ref="AF9:AN9" si="33">AF8/AF5*100</f>
        <v>0.85421958115685004</v>
      </c>
      <c r="AG9" s="16">
        <f t="shared" si="33"/>
        <v>0.13902706032692777</v>
      </c>
      <c r="AH9" s="16">
        <f t="shared" si="33"/>
        <v>8.2472060619587714E-2</v>
      </c>
      <c r="AI9" s="16">
        <f t="shared" si="33"/>
        <v>-0.27527947279810516</v>
      </c>
      <c r="AJ9" s="16">
        <f t="shared" si="33"/>
        <v>-0.59268724198937461</v>
      </c>
      <c r="AK9" s="16">
        <f t="shared" si="33"/>
        <v>-8.8649127833128838E-2</v>
      </c>
      <c r="AL9" s="16">
        <f t="shared" si="33"/>
        <v>-0.38981884888787371</v>
      </c>
      <c r="AM9" s="16">
        <f t="shared" si="33"/>
        <v>0.4871996058610063</v>
      </c>
      <c r="AN9" s="16">
        <f t="shared" si="33"/>
        <v>0</v>
      </c>
      <c r="AO9" s="16"/>
      <c r="AP9" s="17"/>
      <c r="AS9" s="15" t="s">
        <v>76</v>
      </c>
      <c r="AT9" s="16">
        <f t="shared" ref="AT9" si="34">AT8/AT5*100</f>
        <v>56.374342875188056</v>
      </c>
      <c r="AU9" s="16">
        <f t="shared" ref="AU9" si="35">AU8/AU5*100</f>
        <v>-3.4382137022810322</v>
      </c>
      <c r="AV9" s="16">
        <f t="shared" ref="AV9" si="36">AV8/AV5*100</f>
        <v>-0.22178813080001505</v>
      </c>
      <c r="AW9" s="16">
        <f t="shared" ref="AW9" si="37">AW8/AW5*100</f>
        <v>-0.77280966605590529</v>
      </c>
      <c r="AX9" s="16">
        <f t="shared" ref="AX9" si="38">AX8/AX5*100</f>
        <v>-2.0657755857603504</v>
      </c>
      <c r="AY9" s="16">
        <f t="shared" ref="AY9" si="39">AY8/AY5*100</f>
        <v>-0.28699822514256385</v>
      </c>
      <c r="AZ9" s="16">
        <f t="shared" ref="AZ9" si="40">AZ8/AZ5*100</f>
        <v>1.471618780658714</v>
      </c>
      <c r="BA9" s="16">
        <f t="shared" ref="BA9" si="41">BA8/BA5*100</f>
        <v>1.4965535036308018</v>
      </c>
      <c r="BB9" s="16">
        <f t="shared" ref="BB9" si="42">BB8/BB5*100</f>
        <v>2.365057185737216</v>
      </c>
      <c r="BC9" s="16"/>
      <c r="BD9" s="17"/>
    </row>
    <row r="10" spans="1:56" ht="43.2" x14ac:dyDescent="0.3">
      <c r="B10" s="11" t="s">
        <v>77</v>
      </c>
      <c r="C10" s="18">
        <f t="shared" ref="C10:K10" si="43">C6+C7</f>
        <v>281.71000000000004</v>
      </c>
      <c r="D10" s="18">
        <f t="shared" si="43"/>
        <v>287.21000000000004</v>
      </c>
      <c r="E10" s="18">
        <f t="shared" si="43"/>
        <v>22.100000000000364</v>
      </c>
      <c r="F10" s="18">
        <f t="shared" si="43"/>
        <v>472.89999999999964</v>
      </c>
      <c r="G10" s="18">
        <f t="shared" si="43"/>
        <v>13.860000000000127</v>
      </c>
      <c r="H10" s="18">
        <f t="shared" si="43"/>
        <v>48.189999999999827</v>
      </c>
      <c r="I10" s="18">
        <f t="shared" si="43"/>
        <v>1.740000000000002</v>
      </c>
      <c r="J10" s="18">
        <f t="shared" si="43"/>
        <v>24.779999999999973</v>
      </c>
      <c r="K10" s="18">
        <f t="shared" si="43"/>
        <v>12.390000000000015</v>
      </c>
      <c r="L10" s="18"/>
      <c r="M10" s="18">
        <f>M6+M7</f>
        <v>1176.2400000000016</v>
      </c>
      <c r="Q10" s="11" t="s">
        <v>77</v>
      </c>
      <c r="R10" s="18">
        <f t="shared" ref="R10:Z10" si="44">R6+R7</f>
        <v>28.379999999999882</v>
      </c>
      <c r="S10" s="18">
        <f t="shared" si="44"/>
        <v>22.589999999999236</v>
      </c>
      <c r="T10" s="18">
        <f t="shared" si="44"/>
        <v>2.9500000000002728</v>
      </c>
      <c r="U10" s="18">
        <f t="shared" si="44"/>
        <v>190.38000000000102</v>
      </c>
      <c r="V10" s="18">
        <f t="shared" si="44"/>
        <v>36.630000000000109</v>
      </c>
      <c r="W10" s="18">
        <f t="shared" si="44"/>
        <v>4.7899999999999636</v>
      </c>
      <c r="X10" s="18">
        <f t="shared" si="44"/>
        <v>0.17999999999999972</v>
      </c>
      <c r="Y10" s="18">
        <f t="shared" si="44"/>
        <v>3.3899999999999864</v>
      </c>
      <c r="Z10" s="18">
        <f t="shared" si="44"/>
        <v>0</v>
      </c>
      <c r="AA10" s="18"/>
      <c r="AB10" s="18">
        <f>AB6+AB7</f>
        <v>379.88000000001193</v>
      </c>
      <c r="AE10" s="11" t="s">
        <v>77</v>
      </c>
      <c r="AF10" s="18">
        <f t="shared" ref="AF10:AN10" si="45">AF6+AF7</f>
        <v>8.7299999999999045</v>
      </c>
      <c r="AG10" s="18">
        <f t="shared" si="45"/>
        <v>22.059999999999491</v>
      </c>
      <c r="AH10" s="18">
        <f t="shared" si="45"/>
        <v>27.879999999999654</v>
      </c>
      <c r="AI10" s="18">
        <f t="shared" si="45"/>
        <v>182.3700000000008</v>
      </c>
      <c r="AJ10" s="18">
        <f t="shared" si="45"/>
        <v>25.789999999999509</v>
      </c>
      <c r="AK10" s="18">
        <f t="shared" si="45"/>
        <v>10.160000000000082</v>
      </c>
      <c r="AL10" s="18">
        <f t="shared" si="45"/>
        <v>0.17000000000000171</v>
      </c>
      <c r="AM10" s="18">
        <f t="shared" si="45"/>
        <v>6.6100000000001273</v>
      </c>
      <c r="AN10" s="18">
        <f t="shared" si="45"/>
        <v>0</v>
      </c>
      <c r="AO10" s="18"/>
      <c r="AP10" s="18">
        <f>AP6+AP7</f>
        <v>337.60000000000218</v>
      </c>
      <c r="AS10" s="11" t="s">
        <v>77</v>
      </c>
      <c r="AT10" s="18">
        <f t="shared" ref="AT10:BB10" si="46">AT6+AT7</f>
        <v>314.5200000000001</v>
      </c>
      <c r="AU10" s="18">
        <f t="shared" si="46"/>
        <v>330.29999999999927</v>
      </c>
      <c r="AV10" s="18">
        <f t="shared" si="46"/>
        <v>52.590000000000146</v>
      </c>
      <c r="AW10" s="18">
        <f t="shared" si="46"/>
        <v>834.66999999999825</v>
      </c>
      <c r="AX10" s="18">
        <f t="shared" si="46"/>
        <v>74.840000000000146</v>
      </c>
      <c r="AY10" s="18">
        <f t="shared" si="46"/>
        <v>60.380000000000109</v>
      </c>
      <c r="AZ10" s="18">
        <f t="shared" si="46"/>
        <v>2.0900000000000034</v>
      </c>
      <c r="BA10" s="18">
        <f t="shared" si="46"/>
        <v>32.620000000000005</v>
      </c>
      <c r="BB10" s="18">
        <f t="shared" si="46"/>
        <v>12.390000000000015</v>
      </c>
      <c r="BC10" s="18"/>
      <c r="BD10" s="18">
        <f>BD6+BD7</f>
        <v>1856.1800000000003</v>
      </c>
    </row>
    <row r="11" spans="1:56" ht="28.8" x14ac:dyDescent="0.3">
      <c r="B11" s="11" t="s">
        <v>78</v>
      </c>
      <c r="C11" s="19">
        <f t="shared" ref="C11:K11" si="47">C10/C5*100</f>
        <v>52.330354986718184</v>
      </c>
      <c r="D11" s="19">
        <f t="shared" si="47"/>
        <v>3.8426700810652075</v>
      </c>
      <c r="E11" s="19">
        <f t="shared" si="47"/>
        <v>0.57869158095398654</v>
      </c>
      <c r="F11" s="19">
        <f t="shared" si="47"/>
        <v>4.2205992733322182</v>
      </c>
      <c r="G11" s="19">
        <f t="shared" si="47"/>
        <v>0.44736952529123003</v>
      </c>
      <c r="H11" s="19">
        <f t="shared" si="47"/>
        <v>2.5997076070713678</v>
      </c>
      <c r="I11" s="19">
        <f t="shared" si="47"/>
        <v>4.0644709180098149</v>
      </c>
      <c r="J11" s="19">
        <f t="shared" si="47"/>
        <v>4.5670684507353707</v>
      </c>
      <c r="K11" s="19">
        <f t="shared" si="47"/>
        <v>6.4120478186617067</v>
      </c>
      <c r="L11" s="19"/>
      <c r="M11" s="19">
        <f>M10/M5*100</f>
        <v>4.0852418796336023</v>
      </c>
      <c r="Q11" s="11" t="s">
        <v>78</v>
      </c>
      <c r="R11" s="19">
        <f t="shared" ref="R11:Z11" si="48">R10/R5*100</f>
        <v>3.4882005899704867</v>
      </c>
      <c r="S11" s="19">
        <f t="shared" si="48"/>
        <v>0.31302656083716568</v>
      </c>
      <c r="T11" s="19">
        <f t="shared" si="48"/>
        <v>7.7431073220929819E-2</v>
      </c>
      <c r="U11" s="19">
        <f t="shared" si="48"/>
        <v>1.6983520507703693</v>
      </c>
      <c r="V11" s="19">
        <f t="shared" si="48"/>
        <v>1.186508206438827</v>
      </c>
      <c r="W11" s="19">
        <f t="shared" si="48"/>
        <v>0.25852484321196684</v>
      </c>
      <c r="X11" s="19">
        <f t="shared" si="48"/>
        <v>0.41105275176980982</v>
      </c>
      <c r="Y11" s="19">
        <f t="shared" si="48"/>
        <v>0.62131153550089557</v>
      </c>
      <c r="Z11" s="19">
        <f t="shared" si="48"/>
        <v>0</v>
      </c>
      <c r="AA11" s="19"/>
      <c r="AB11" s="19">
        <f>AB10/AB5*100</f>
        <v>1.3193750299558422</v>
      </c>
      <c r="AE11" s="11" t="s">
        <v>78</v>
      </c>
      <c r="AF11" s="19">
        <f t="shared" ref="AF11:AN11" si="49">AF10/AF5*100</f>
        <v>1.0459098097474366</v>
      </c>
      <c r="AG11" s="19">
        <f t="shared" si="49"/>
        <v>0.30608153201714794</v>
      </c>
      <c r="AH11" s="19">
        <f t="shared" si="49"/>
        <v>0.73226785034209241</v>
      </c>
      <c r="AI11" s="19">
        <f t="shared" si="49"/>
        <v>1.6358005035578307</v>
      </c>
      <c r="AJ11" s="19">
        <f t="shared" si="49"/>
        <v>0.84496428805450208</v>
      </c>
      <c r="AK11" s="19">
        <f t="shared" si="49"/>
        <v>0.54919215779545194</v>
      </c>
      <c r="AL11" s="19">
        <f t="shared" si="49"/>
        <v>0.38981884888787371</v>
      </c>
      <c r="AM11" s="19">
        <f t="shared" si="49"/>
        <v>1.2061383500903469</v>
      </c>
      <c r="AN11" s="19">
        <f t="shared" si="49"/>
        <v>0</v>
      </c>
      <c r="AO11" s="19"/>
      <c r="AP11" s="19">
        <f>AP10/AP5*100</f>
        <v>1.1725308258215259</v>
      </c>
      <c r="AS11" s="11" t="s">
        <v>78</v>
      </c>
      <c r="AT11" s="19">
        <f t="shared" ref="AT11" si="50">AT10/AT5*100</f>
        <v>58.425129567365751</v>
      </c>
      <c r="AU11" s="19">
        <f t="shared" ref="AU11" si="51">AU10/AU5*100</f>
        <v>4.419184317314282</v>
      </c>
      <c r="AV11" s="19">
        <f t="shared" ref="AV11" si="52">AV10/AV5*100</f>
        <v>1.3770764815551915</v>
      </c>
      <c r="AW11" s="19">
        <f t="shared" ref="AW11" si="53">AW10/AW5*100</f>
        <v>7.4493711048259623</v>
      </c>
      <c r="AX11" s="19">
        <f t="shared" ref="AX11" si="54">AX10/AX5*100</f>
        <v>2.4156663255985147</v>
      </c>
      <c r="AY11" s="19">
        <f t="shared" ref="AY11" si="55">AY10/AY5*100</f>
        <v>3.2573219612984032</v>
      </c>
      <c r="AZ11" s="19">
        <f t="shared" ref="AZ11" si="56">AZ10/AZ5*100</f>
        <v>4.8820369072646654</v>
      </c>
      <c r="BA11" s="19">
        <f t="shared" ref="BA11" si="57">BA10/BA5*100</f>
        <v>6.0120166611375288</v>
      </c>
      <c r="BB11" s="19">
        <f t="shared" ref="BB11" si="58">BB10/BB5*100</f>
        <v>6.4120478186617067</v>
      </c>
      <c r="BC11" s="19"/>
      <c r="BD11" s="19">
        <f>BD10/BD5*100</f>
        <v>6.4467661974922565</v>
      </c>
    </row>
    <row r="12" spans="1:56" x14ac:dyDescent="0.3">
      <c r="B12" s="11" t="s">
        <v>79</v>
      </c>
      <c r="C12" s="12">
        <f>'00-06'!B2</f>
        <v>535.11</v>
      </c>
      <c r="D12" s="12">
        <f>'00-06'!C2</f>
        <v>7201.83</v>
      </c>
      <c r="E12" s="12">
        <f>'00-06'!D2</f>
        <v>3803.35</v>
      </c>
      <c r="F12" s="12">
        <f>'00-06'!E2</f>
        <v>10970.68</v>
      </c>
      <c r="G12" s="12">
        <f>'00-06'!F2</f>
        <v>3085.73</v>
      </c>
      <c r="H12" s="12">
        <f>'00-06'!G2</f>
        <v>1829.15</v>
      </c>
      <c r="I12" s="12">
        <f>'00-06'!H2</f>
        <v>42.43</v>
      </c>
      <c r="J12" s="12">
        <f>'00-06'!I2</f>
        <v>531.71</v>
      </c>
      <c r="K12" s="12">
        <f>'00-06'!J2</f>
        <v>189.32</v>
      </c>
      <c r="L12" s="12">
        <f>'00-06'!K2</f>
        <v>14.99</v>
      </c>
      <c r="M12" s="20">
        <f>SUM(C12:L12)</f>
        <v>28204.300000000003</v>
      </c>
      <c r="Q12" s="11" t="s">
        <v>79</v>
      </c>
      <c r="R12" s="12">
        <f>'06-12'!B2</f>
        <v>809.95</v>
      </c>
      <c r="S12" s="12">
        <f>'06-12'!C2</f>
        <v>7200.64</v>
      </c>
      <c r="T12" s="12">
        <f>'06-12'!D2</f>
        <v>3807.12</v>
      </c>
      <c r="U12" s="12">
        <f>'06-12'!E2</f>
        <v>11083.99</v>
      </c>
      <c r="V12" s="12">
        <f>'06-12'!F2</f>
        <v>3051.39</v>
      </c>
      <c r="W12" s="12">
        <f>'06-12'!G2</f>
        <v>1849.01</v>
      </c>
      <c r="X12" s="12">
        <f>'06-12'!H2</f>
        <v>43.61</v>
      </c>
      <c r="Y12" s="12">
        <f>'06-12'!I2</f>
        <v>545.13</v>
      </c>
      <c r="Z12" s="12">
        <f>'06-12'!J2</f>
        <v>197.8</v>
      </c>
      <c r="AA12" s="12">
        <f>'06-12'!K2</f>
        <v>13.84</v>
      </c>
      <c r="AB12" s="20">
        <f>SUM(R12:AA12)</f>
        <v>28602.479999999996</v>
      </c>
      <c r="AE12" s="11" t="s">
        <v>79</v>
      </c>
      <c r="AF12" s="12">
        <f>'12-18'!B2</f>
        <v>833.88</v>
      </c>
      <c r="AG12" s="12">
        <f>'12-18'!C2</f>
        <v>7201.21</v>
      </c>
      <c r="AH12" s="12">
        <f>'12-18'!D2</f>
        <v>3794.98</v>
      </c>
      <c r="AI12" s="12">
        <f>'12-18'!E2</f>
        <v>11042.14</v>
      </c>
      <c r="AJ12" s="12">
        <f>'12-18'!F2</f>
        <v>3030.26</v>
      </c>
      <c r="AK12" s="12">
        <f>'12-18'!G2</f>
        <v>1844.09</v>
      </c>
      <c r="AL12" s="12">
        <f>'12-18'!H2</f>
        <v>43.44</v>
      </c>
      <c r="AM12" s="12">
        <f>'12-18'!I2</f>
        <v>546.05999999999995</v>
      </c>
      <c r="AN12" s="12">
        <f>'12-18'!J2</f>
        <v>197.8</v>
      </c>
      <c r="AO12" s="12">
        <f>'12-18'!K2</f>
        <v>89.76</v>
      </c>
      <c r="AP12" s="20">
        <f>SUM(AF12:AO12)</f>
        <v>28623.62</v>
      </c>
      <c r="AS12" s="11" t="s">
        <v>79</v>
      </c>
      <c r="AT12" s="12">
        <f>'00-18'!B2</f>
        <v>532.80999999999995</v>
      </c>
      <c r="AU12" s="12">
        <f>'00-18'!C2</f>
        <v>7180.59</v>
      </c>
      <c r="AV12" s="12">
        <f>'00-18'!D2</f>
        <v>3788.43</v>
      </c>
      <c r="AW12" s="12">
        <f>'00-18'!E2</f>
        <v>10743.94</v>
      </c>
      <c r="AX12" s="12">
        <f>'00-18'!F2</f>
        <v>3028.69</v>
      </c>
      <c r="AY12" s="12">
        <f>'00-18'!G2</f>
        <v>1820.82</v>
      </c>
      <c r="AZ12" s="12">
        <f>'00-18'!H2</f>
        <v>42.08</v>
      </c>
      <c r="BA12" s="12">
        <f>'00-18'!I2</f>
        <v>530.33000000000004</v>
      </c>
      <c r="BB12" s="12">
        <f>'00-18'!J2</f>
        <v>189.32</v>
      </c>
      <c r="BC12" s="12">
        <f>'00-18'!K2</f>
        <v>7.32</v>
      </c>
      <c r="BD12" s="12">
        <f>SUM(AT12:BC12)</f>
        <v>27864.33</v>
      </c>
    </row>
    <row r="13" spans="1:56" x14ac:dyDescent="0.3">
      <c r="B13" s="11" t="s">
        <v>80</v>
      </c>
      <c r="C13" s="19">
        <f t="shared" ref="C13:K13" si="59">C12/C5*100</f>
        <v>99.401853881448176</v>
      </c>
      <c r="D13" s="19">
        <f t="shared" si="59"/>
        <v>96.355477420416562</v>
      </c>
      <c r="E13" s="19">
        <f t="shared" si="59"/>
        <v>99.591249973814854</v>
      </c>
      <c r="F13" s="19">
        <f t="shared" si="59"/>
        <v>97.912548183464438</v>
      </c>
      <c r="G13" s="19">
        <f t="shared" si="59"/>
        <v>99.600401535129478</v>
      </c>
      <c r="H13" s="19">
        <f t="shared" si="59"/>
        <v>98.677218706673784</v>
      </c>
      <c r="I13" s="19">
        <f t="shared" si="59"/>
        <v>99.112356925951872</v>
      </c>
      <c r="J13" s="19">
        <f t="shared" si="59"/>
        <v>97.9966087950164</v>
      </c>
      <c r="K13" s="19">
        <f t="shared" si="59"/>
        <v>97.976504683537755</v>
      </c>
      <c r="L13" s="19"/>
      <c r="M13" s="19">
        <f>M12/M5*100</f>
        <v>97.957379060183186</v>
      </c>
      <c r="Q13" s="11" t="s">
        <v>80</v>
      </c>
      <c r="R13" s="19">
        <f t="shared" ref="R13:Z13" si="60">R12/R5*100</f>
        <v>99.551376597836779</v>
      </c>
      <c r="S13" s="19">
        <f t="shared" si="60"/>
        <v>99.778290173820508</v>
      </c>
      <c r="T13" s="19">
        <f t="shared" si="60"/>
        <v>99.928605925708155</v>
      </c>
      <c r="U13" s="19">
        <f t="shared" si="60"/>
        <v>98.87864874050932</v>
      </c>
      <c r="V13" s="19">
        <f t="shared" si="60"/>
        <v>98.839729075767437</v>
      </c>
      <c r="W13" s="19">
        <f t="shared" si="60"/>
        <v>99.794367504668557</v>
      </c>
      <c r="X13" s="19">
        <f t="shared" si="60"/>
        <v>99.588947248230184</v>
      </c>
      <c r="Y13" s="19">
        <f t="shared" si="60"/>
        <v>99.910193907847955</v>
      </c>
      <c r="Z13" s="19">
        <f t="shared" si="60"/>
        <v>100</v>
      </c>
      <c r="AA13" s="19"/>
      <c r="AB13" s="19">
        <f>AB12/AB5*100</f>
        <v>99.340312485022082</v>
      </c>
      <c r="AE13" s="11" t="s">
        <v>80</v>
      </c>
      <c r="AF13" s="19">
        <f t="shared" ref="AF13:AN13" si="61">AF12/AF5*100</f>
        <v>99.904154885704713</v>
      </c>
      <c r="AG13" s="19">
        <f t="shared" si="61"/>
        <v>99.916472764154889</v>
      </c>
      <c r="AH13" s="19">
        <f t="shared" si="61"/>
        <v>99.675102105138748</v>
      </c>
      <c r="AI13" s="19">
        <f t="shared" si="61"/>
        <v>99.044460011822039</v>
      </c>
      <c r="AJ13" s="19">
        <f t="shared" si="61"/>
        <v>99.281174234978067</v>
      </c>
      <c r="AK13" s="19">
        <f t="shared" si="61"/>
        <v>99.681079357185709</v>
      </c>
      <c r="AL13" s="19">
        <f t="shared" si="61"/>
        <v>99.61018115111213</v>
      </c>
      <c r="AM13" s="19">
        <f t="shared" si="61"/>
        <v>99.640530627885326</v>
      </c>
      <c r="AN13" s="19">
        <f t="shared" si="61"/>
        <v>100</v>
      </c>
      <c r="AO13" s="19"/>
      <c r="AP13" s="19">
        <f>AP12/AP5*100</f>
        <v>99.413734587089237</v>
      </c>
      <c r="AS13" s="11" t="s">
        <v>80</v>
      </c>
      <c r="AT13" s="19">
        <f t="shared" ref="AT13" si="62">AT12/AT5*100</f>
        <v>98.974606653911152</v>
      </c>
      <c r="AU13" s="19">
        <f t="shared" ref="AU13" si="63">AU12/AU5*100</f>
        <v>96.071300990202346</v>
      </c>
      <c r="AV13" s="19">
        <f t="shared" ref="AV13" si="64">AV12/AV5*100</f>
        <v>99.200567693822393</v>
      </c>
      <c r="AW13" s="19">
        <f t="shared" ref="AW13" si="65">AW12/AW5*100</f>
        <v>95.888909614559068</v>
      </c>
      <c r="AX13" s="19">
        <f t="shared" ref="AX13" si="66">AX12/AX5*100</f>
        <v>97.759279044320564</v>
      </c>
      <c r="AY13" s="19">
        <f t="shared" ref="AY13" si="67">AY12/AY5*100</f>
        <v>98.227839906779508</v>
      </c>
      <c r="AZ13" s="19">
        <f t="shared" ref="AZ13" si="68">AZ12/AZ5*100</f>
        <v>98.294790936697026</v>
      </c>
      <c r="BA13" s="19">
        <f t="shared" ref="BA13" si="69">BA12/BA5*100</f>
        <v>97.742268421246635</v>
      </c>
      <c r="BB13" s="19">
        <f t="shared" ref="BB13" si="70">BB12/BB5*100</f>
        <v>97.976504683537755</v>
      </c>
      <c r="BC13" s="19"/>
      <c r="BD13" s="19">
        <f>BD12/BD5*100</f>
        <v>96.77661690125386</v>
      </c>
    </row>
    <row r="14" spans="1:56" ht="16.2" thickBot="1" x14ac:dyDescent="0.35">
      <c r="B14" s="9" t="s">
        <v>82</v>
      </c>
      <c r="C14" s="9">
        <f>'06'!B2</f>
        <v>813.6</v>
      </c>
      <c r="D14" s="9">
        <f>'06'!C2</f>
        <v>7216.64</v>
      </c>
      <c r="E14" s="9">
        <f>'06'!D2</f>
        <v>3809.84</v>
      </c>
      <c r="F14" s="9">
        <f>'06'!E2</f>
        <v>11209.69</v>
      </c>
      <c r="G14" s="9">
        <f>'06'!F2</f>
        <v>3087.21</v>
      </c>
      <c r="H14" s="9">
        <f>'06'!G2</f>
        <v>1852.82</v>
      </c>
      <c r="I14" s="9">
        <f>'06'!H2</f>
        <v>43.79</v>
      </c>
      <c r="J14" s="9">
        <f>'06'!I2</f>
        <v>545.62</v>
      </c>
      <c r="K14" s="9">
        <f>'06'!J2</f>
        <v>197.8</v>
      </c>
      <c r="L14" s="9">
        <f>'06'!K2</f>
        <v>15.41</v>
      </c>
      <c r="M14" s="9">
        <f>SUM(C14:L14)</f>
        <v>28792.420000000002</v>
      </c>
      <c r="Q14" s="9" t="s">
        <v>83</v>
      </c>
      <c r="R14" s="9">
        <f>'12'!B2</f>
        <v>834.68</v>
      </c>
      <c r="S14" s="9">
        <f>'12'!C2</f>
        <v>7207.23</v>
      </c>
      <c r="T14" s="9">
        <f>'12'!D2</f>
        <v>3807.35</v>
      </c>
      <c r="U14" s="9">
        <f>'12'!E2</f>
        <v>11148.67</v>
      </c>
      <c r="V14" s="9">
        <f>'12'!F2</f>
        <v>3052.2</v>
      </c>
      <c r="W14" s="9">
        <f>'12'!G2</f>
        <v>1849.99</v>
      </c>
      <c r="X14" s="9">
        <f>'12'!H2</f>
        <v>43.61</v>
      </c>
      <c r="Y14" s="9">
        <f>'12'!I2</f>
        <v>548.03</v>
      </c>
      <c r="Z14" s="9">
        <f>'12'!J2</f>
        <v>197.8</v>
      </c>
      <c r="AA14" s="9">
        <f>'12'!K2</f>
        <v>102.86</v>
      </c>
      <c r="AB14" s="10">
        <f>SUM(R14:AA14)</f>
        <v>28792.420000000002</v>
      </c>
      <c r="AE14" s="9" t="s">
        <v>81</v>
      </c>
      <c r="AF14" s="9">
        <f>SUM('18'!B2)</f>
        <v>841.81</v>
      </c>
      <c r="AG14" s="9">
        <f>SUM('18'!C2)</f>
        <v>7217.25</v>
      </c>
      <c r="AH14" s="9">
        <f>SUM('18'!D2)</f>
        <v>3810.49</v>
      </c>
      <c r="AI14" s="9">
        <f>SUM('18'!E2)</f>
        <v>11117.98</v>
      </c>
      <c r="AJ14" s="9">
        <f>SUM('18'!F2)</f>
        <v>3034.11</v>
      </c>
      <c r="AK14" s="9">
        <f>SUM('18'!G2)</f>
        <v>1848.35</v>
      </c>
      <c r="AL14" s="9">
        <f>SUM('18'!H2)</f>
        <v>43.44</v>
      </c>
      <c r="AM14" s="9">
        <f>SUM('18'!I2)</f>
        <v>550.70000000000005</v>
      </c>
      <c r="AN14" s="9">
        <f>SUM('18'!J2)</f>
        <v>197.8</v>
      </c>
      <c r="AO14" s="9">
        <f>SUM('18'!K2)</f>
        <v>130.49</v>
      </c>
      <c r="AP14" s="10">
        <f>SUM(AF14:AO14)</f>
        <v>28792.42</v>
      </c>
      <c r="AS14" s="9" t="s">
        <v>81</v>
      </c>
      <c r="AT14" s="9">
        <f>AF14</f>
        <v>841.81</v>
      </c>
      <c r="AU14" s="9">
        <f t="shared" ref="AU14:BC14" si="71">AG14</f>
        <v>7217.25</v>
      </c>
      <c r="AV14" s="9">
        <f t="shared" si="71"/>
        <v>3810.49</v>
      </c>
      <c r="AW14" s="9">
        <f t="shared" si="71"/>
        <v>11117.98</v>
      </c>
      <c r="AX14" s="9">
        <f t="shared" si="71"/>
        <v>3034.11</v>
      </c>
      <c r="AY14" s="9">
        <f t="shared" si="71"/>
        <v>1848.35</v>
      </c>
      <c r="AZ14" s="9">
        <f t="shared" si="71"/>
        <v>43.44</v>
      </c>
      <c r="BA14" s="9">
        <f t="shared" si="71"/>
        <v>550.70000000000005</v>
      </c>
      <c r="BB14" s="9">
        <f t="shared" si="71"/>
        <v>197.8</v>
      </c>
      <c r="BC14" s="9">
        <f t="shared" si="71"/>
        <v>130.49</v>
      </c>
      <c r="BD14" s="10">
        <f>SUM(AT14:BC14)</f>
        <v>28792.42</v>
      </c>
    </row>
  </sheetData>
  <mergeCells count="4">
    <mergeCell ref="C3:M3"/>
    <mergeCell ref="R3:AB3"/>
    <mergeCell ref="AF3:AP3"/>
    <mergeCell ref="AT3:B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62180E1C688844AFAFBE25A5330F65" ma:contentTypeVersion="12" ma:contentTypeDescription="Create a new document." ma:contentTypeScope="" ma:versionID="dafeaaf87f610ffafafdaa225fb2f54e">
  <xsd:schema xmlns:xsd="http://www.w3.org/2001/XMLSchema" xmlns:xs="http://www.w3.org/2001/XMLSchema" xmlns:p="http://schemas.microsoft.com/office/2006/metadata/properties" xmlns:ns3="7515d283-4408-4b6e-a22d-bd2a7ed277c7" xmlns:ns4="0ccec090-d102-48b8-8e1b-43b7ed5a8f99" targetNamespace="http://schemas.microsoft.com/office/2006/metadata/properties" ma:root="true" ma:fieldsID="b47c9f0f5078feb68f0c767b6387cdbe" ns3:_="" ns4:_="">
    <xsd:import namespace="7515d283-4408-4b6e-a22d-bd2a7ed277c7"/>
    <xsd:import namespace="0ccec090-d102-48b8-8e1b-43b7ed5a8f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5d283-4408-4b6e-a22d-bd2a7ed277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cec090-d102-48b8-8e1b-43b7ed5a8f9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A8EDFC-F661-4B22-BC4D-A0C509B814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3F27FA-3916-48AA-B736-90DF49A8EC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5d283-4408-4b6e-a22d-bd2a7ed277c7"/>
    <ds:schemaRef ds:uri="0ccec090-d102-48b8-8e1b-43b7ed5a8f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429A4E-EDC3-4062-A9DE-EE32AAF057F0}">
  <ds:schemaRefs>
    <ds:schemaRef ds:uri="http://schemas.openxmlformats.org/package/2006/metadata/core-properties"/>
    <ds:schemaRef ds:uri="7515d283-4408-4b6e-a22d-bd2a7ed277c7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0ccec090-d102-48b8-8e1b-43b7ed5a8f9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47</vt:i4>
      </vt:variant>
    </vt:vector>
  </HeadingPairs>
  <TitlesOfParts>
    <vt:vector size="47" baseType="lpstr">
      <vt:lpstr>tieri 00</vt:lpstr>
      <vt:lpstr>00-06</vt:lpstr>
      <vt:lpstr>06</vt:lpstr>
      <vt:lpstr>06-12</vt:lpstr>
      <vt:lpstr>12</vt:lpstr>
      <vt:lpstr>12-18</vt:lpstr>
      <vt:lpstr>18</vt:lpstr>
      <vt:lpstr>00-18</vt:lpstr>
      <vt:lpstr>AL</vt:lpstr>
      <vt:lpstr>AT</vt:lpstr>
      <vt:lpstr>BA</vt:lpstr>
      <vt:lpstr>BE</vt:lpstr>
      <vt:lpstr>BG</vt:lpstr>
      <vt:lpstr>CH</vt:lpstr>
      <vt:lpstr>CY</vt:lpstr>
      <vt:lpstr>CZ</vt:lpstr>
      <vt:lpstr>DE</vt:lpstr>
      <vt:lpstr>DK</vt:lpstr>
      <vt:lpstr>EE</vt:lpstr>
      <vt:lpstr>EL</vt:lpstr>
      <vt:lpstr>ES</vt:lpstr>
      <vt:lpstr>FI</vt:lpstr>
      <vt:lpstr>FR</vt:lpstr>
      <vt:lpstr>HR</vt:lpstr>
      <vt:lpstr>HU</vt:lpstr>
      <vt:lpstr>IE</vt:lpstr>
      <vt:lpstr>IS</vt:lpstr>
      <vt:lpstr>IT</vt:lpstr>
      <vt:lpstr>KS</vt:lpstr>
      <vt:lpstr>LI</vt:lpstr>
      <vt:lpstr>LT</vt:lpstr>
      <vt:lpstr>LU</vt:lpstr>
      <vt:lpstr>LV</vt:lpstr>
      <vt:lpstr>ME</vt:lpstr>
      <vt:lpstr>MK</vt:lpstr>
      <vt:lpstr>MT</vt:lpstr>
      <vt:lpstr>NL</vt:lpstr>
      <vt:lpstr>NO</vt:lpstr>
      <vt:lpstr>PL</vt:lpstr>
      <vt:lpstr>PT</vt:lpstr>
      <vt:lpstr>RO</vt:lpstr>
      <vt:lpstr>RS</vt:lpstr>
      <vt:lpstr>SE</vt:lpstr>
      <vt:lpstr>SI</vt:lpstr>
      <vt:lpstr>SK</vt:lpstr>
      <vt:lpstr>TR</vt:lpstr>
      <vt:lpstr>UK</vt:lpstr>
    </vt:vector>
  </TitlesOfParts>
  <Company>European Environment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 Mancosu</dc:creator>
  <cp:lastModifiedBy>Jeanne Vuaille</cp:lastModifiedBy>
  <dcterms:created xsi:type="dcterms:W3CDTF">2021-03-09T14:56:26Z</dcterms:created>
  <dcterms:modified xsi:type="dcterms:W3CDTF">2021-03-30T11:22:38Z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f65e6b03f1ab44b3a13edca8bb762eaf</vt:lpwstr>
  </property>
  <property fmtid="{D5CDD505-2E9C-101B-9397-08002B2CF9AE}" pid="3" name="ContentTypeId">
    <vt:lpwstr>0x0101001362180E1C688844AFAFBE25A5330F65</vt:lpwstr>
  </property>
</Properties>
</file>